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7650" windowHeight="9480" activeTab="0"/>
  </bookViews>
  <sheets>
    <sheet name="kalkulace rámečky" sheetId="1" r:id="rId1"/>
    <sheet name="objednávka rámečky  (2)" sheetId="2" r:id="rId2"/>
  </sheets>
  <definedNames/>
  <calcPr fullCalcOnLoad="1"/>
</workbook>
</file>

<file path=xl/sharedStrings.xml><?xml version="1.0" encoding="utf-8"?>
<sst xmlns="http://schemas.openxmlformats.org/spreadsheetml/2006/main" count="157" uniqueCount="109">
  <si>
    <t>Z1</t>
  </si>
  <si>
    <t>Z3</t>
  </si>
  <si>
    <t>Z4</t>
  </si>
  <si>
    <t>Z1 INOX</t>
  </si>
  <si>
    <t>Z5</t>
  </si>
  <si>
    <t>Z8</t>
  </si>
  <si>
    <t>Z9</t>
  </si>
  <si>
    <t>Z10</t>
  </si>
  <si>
    <t>Z11</t>
  </si>
  <si>
    <t>příčka Z1</t>
  </si>
  <si>
    <t>příčka Z4</t>
  </si>
  <si>
    <t>práce</t>
  </si>
  <si>
    <t>skla</t>
  </si>
  <si>
    <t>čiré</t>
  </si>
  <si>
    <t>Krizet</t>
  </si>
  <si>
    <t>Master care</t>
  </si>
  <si>
    <t>Lakomat</t>
  </si>
  <si>
    <t>Zrcadlo</t>
  </si>
  <si>
    <t>Z12 (R3)</t>
  </si>
  <si>
    <t>%</t>
  </si>
  <si>
    <t>zadej délky stran</t>
  </si>
  <si>
    <t>zadej slevu</t>
  </si>
  <si>
    <t>sleva</t>
  </si>
  <si>
    <t>zadej počet děr</t>
  </si>
  <si>
    <r>
      <t>vrtání sklo +profil</t>
    </r>
    <r>
      <rPr>
        <sz val="10"/>
        <rFont val="Arial"/>
        <family val="0"/>
      </rPr>
      <t xml:space="preserve">
</t>
    </r>
  </si>
  <si>
    <t>ks</t>
  </si>
  <si>
    <t>vrtání pouze sklo</t>
  </si>
  <si>
    <t>zadej délku</t>
  </si>
  <si>
    <t>Provedení</t>
  </si>
  <si>
    <t xml:space="preserve">rozložený </t>
  </si>
  <si>
    <t>složený se sklem</t>
  </si>
  <si>
    <t>rámečku</t>
  </si>
  <si>
    <t>bez skla</t>
  </si>
  <si>
    <t>krizet</t>
  </si>
  <si>
    <t>master care</t>
  </si>
  <si>
    <t>lakomat</t>
  </si>
  <si>
    <t>lakobel</t>
  </si>
  <si>
    <t>zrcadlo</t>
  </si>
  <si>
    <t>Z4 INOX</t>
  </si>
  <si>
    <t>Z12 (R3 inox)</t>
  </si>
  <si>
    <t>xxx</t>
  </si>
  <si>
    <t>Ceny pro výpočet</t>
  </si>
  <si>
    <t>po slevě</t>
  </si>
  <si>
    <t>Z12 INOX (R3 inox)</t>
  </si>
  <si>
    <t>Lakobel</t>
  </si>
  <si>
    <t>Zasklení</t>
  </si>
  <si>
    <t>Vrtání sklo+profil</t>
  </si>
  <si>
    <t>vrtání sklo</t>
  </si>
  <si>
    <t>vrtání sklo nad 5mm</t>
  </si>
  <si>
    <t>výpočet plochy skla</t>
  </si>
  <si>
    <t>odpočet</t>
  </si>
  <si>
    <t>plocha</t>
  </si>
  <si>
    <t>Výpočet ceny hliníkových rámečků</t>
  </si>
  <si>
    <t>OBJEDNÁVKA HLINÍKOVÝCH RÁMEČKŮ</t>
  </si>
  <si>
    <t>Číslo zakázky:</t>
  </si>
  <si>
    <t>Adresa:</t>
  </si>
  <si>
    <t>Kontaktní osoba:</t>
  </si>
  <si>
    <t>Telefon:</t>
  </si>
  <si>
    <t>Datum vystavení:</t>
  </si>
  <si>
    <t>kontakt pro zaslání objednávky</t>
  </si>
  <si>
    <t>e-mail:</t>
  </si>
  <si>
    <t>fax:</t>
  </si>
  <si>
    <t>Typ</t>
  </si>
  <si>
    <t>Rozměr rámečku (mm)</t>
  </si>
  <si>
    <t xml:space="preserve">Počet </t>
  </si>
  <si>
    <t>Závěsy*</t>
  </si>
  <si>
    <t>Kótování závěsů (podle počtu)**</t>
  </si>
  <si>
    <t>Označení</t>
  </si>
  <si>
    <t xml:space="preserve"> Kótování děr pro úchytky</t>
  </si>
  <si>
    <r>
      <t xml:space="preserve">strana </t>
    </r>
    <r>
      <rPr>
        <sz val="8"/>
        <rFont val="Arial"/>
        <family val="2"/>
      </rPr>
      <t>X</t>
    </r>
  </si>
  <si>
    <r>
      <t xml:space="preserve">strana </t>
    </r>
    <r>
      <rPr>
        <sz val="8"/>
        <rFont val="Arial"/>
        <family val="2"/>
      </rPr>
      <t>Y</t>
    </r>
  </si>
  <si>
    <t>rámečků</t>
  </si>
  <si>
    <t>počet</t>
  </si>
  <si>
    <t>typ</t>
  </si>
  <si>
    <t>podložka</t>
  </si>
  <si>
    <t>A</t>
  </si>
  <si>
    <t>B</t>
  </si>
  <si>
    <t>C</t>
  </si>
  <si>
    <t>L-rozteč</t>
  </si>
  <si>
    <t>R</t>
  </si>
  <si>
    <r>
      <t>N</t>
    </r>
    <r>
      <rPr>
        <sz val="8"/>
        <rFont val="Arial CE"/>
        <family val="0"/>
      </rPr>
      <t>-naložený</t>
    </r>
  </si>
  <si>
    <r>
      <t>V</t>
    </r>
    <r>
      <rPr>
        <sz val="8"/>
        <rFont val="Arial CE"/>
        <family val="0"/>
      </rPr>
      <t>-vrut</t>
    </r>
  </si>
  <si>
    <t>1-Čiré</t>
  </si>
  <si>
    <r>
      <t>V</t>
    </r>
    <r>
      <rPr>
        <sz val="8"/>
        <rFont val="Arial CE"/>
        <family val="0"/>
      </rPr>
      <t>-vložený</t>
    </r>
  </si>
  <si>
    <r>
      <t>E</t>
    </r>
    <r>
      <rPr>
        <sz val="8"/>
        <rFont val="Arial CE"/>
        <family val="0"/>
      </rPr>
      <t>-eurošroub</t>
    </r>
  </si>
  <si>
    <t>2-Krizet</t>
  </si>
  <si>
    <r>
      <t>P</t>
    </r>
    <r>
      <rPr>
        <sz val="8"/>
        <rFont val="Arial CE"/>
        <family val="0"/>
      </rPr>
      <t>-polonalož.</t>
    </r>
  </si>
  <si>
    <t>3-Master-care</t>
  </si>
  <si>
    <t>4-Satinato</t>
  </si>
  <si>
    <t>**  Pokud neuvedete kótování závěsů platí:</t>
  </si>
  <si>
    <t xml:space="preserve"> - vzdálenost závěsů od rohů je 100mm</t>
  </si>
  <si>
    <t>5-Lakomat</t>
  </si>
  <si>
    <t xml:space="preserve"> - při použití více než dvou závěsů, jsou vzdálenosti mezi nimi stejné</t>
  </si>
  <si>
    <t>6-Lakobel</t>
  </si>
  <si>
    <t>Pozor na záměnu kót A, B, C, v případě děr pro úchytku !!! Záleží na tom správné otevírání dvířek</t>
  </si>
  <si>
    <t>7-Zrcadlo</t>
  </si>
  <si>
    <t>Brouš. skla Z11</t>
  </si>
  <si>
    <t>objednavky@idealtrade.cz</t>
  </si>
  <si>
    <t>Cena rámečku</t>
  </si>
  <si>
    <t>výška rámečku v mm</t>
  </si>
  <si>
    <t>šířka rámečku v mm</t>
  </si>
  <si>
    <t>vypočtený obvod v mm</t>
  </si>
  <si>
    <t>mm</t>
  </si>
  <si>
    <t>Příčka Z1 (v mm)</t>
  </si>
  <si>
    <t>Příčka Z4 (v mm)</t>
  </si>
  <si>
    <t>Kč/mm</t>
  </si>
  <si>
    <t>Kč/cm2</t>
  </si>
  <si>
    <t>matelux</t>
  </si>
  <si>
    <t>Matelux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</si>
</sst>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&quot; Kč&quot;"/>
    <numFmt numFmtId="166" formatCode="0.0"/>
    <numFmt numFmtId="167" formatCode="#,##0\ &quot;Kč&quot;"/>
    <numFmt numFmtId="168" formatCode="[$-1010405]#,##0.00;\-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0.000"/>
    <numFmt numFmtId="174" formatCode="0.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6"/>
      <name val="Arial"/>
      <family val="0"/>
    </font>
    <font>
      <b/>
      <sz val="16"/>
      <name val="Arial"/>
      <family val="2"/>
    </font>
    <font>
      <sz val="12"/>
      <name val="Arial CE"/>
      <family val="0"/>
    </font>
    <font>
      <b/>
      <i/>
      <sz val="8"/>
      <name val="Arial CE"/>
      <family val="0"/>
    </font>
    <font>
      <b/>
      <sz val="14"/>
      <color indexed="8"/>
      <name val="Arial CE"/>
      <family val="2"/>
    </font>
    <font>
      <b/>
      <sz val="18"/>
      <name val="Arial CE"/>
      <family val="2"/>
    </font>
    <font>
      <b/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>
        <color indexed="16"/>
      </bottom>
    </border>
    <border>
      <left style="thin"/>
      <right style="thin"/>
      <top style="thin"/>
      <bottom style="thin">
        <color indexed="16"/>
      </bottom>
    </border>
    <border>
      <left style="thin"/>
      <right style="medium"/>
      <top style="thin"/>
      <bottom style="thin">
        <color indexed="16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6"/>
      </bottom>
    </border>
    <border>
      <left style="thin"/>
      <right style="thin"/>
      <top>
        <color indexed="63"/>
      </top>
      <bottom style="thin">
        <color indexed="16"/>
      </bottom>
    </border>
    <border>
      <left style="thin"/>
      <right style="medium"/>
      <top>
        <color indexed="63"/>
      </top>
      <bottom style="thin">
        <color indexed="16"/>
      </bottom>
    </border>
    <border>
      <left style="medium"/>
      <right style="medium"/>
      <top style="thin">
        <color indexed="16"/>
      </top>
      <bottom style="thin">
        <color indexed="16"/>
      </bottom>
    </border>
    <border>
      <left style="medium"/>
      <right>
        <color indexed="63"/>
      </right>
      <top style="thin">
        <color indexed="16"/>
      </top>
      <bottom style="thin">
        <color indexed="16"/>
      </bottom>
    </border>
    <border>
      <left style="thin"/>
      <right style="thin"/>
      <top style="thin">
        <color indexed="16"/>
      </top>
      <bottom style="thin">
        <color indexed="16"/>
      </bottom>
    </border>
    <border>
      <left style="thin"/>
      <right style="medium"/>
      <top style="thin">
        <color indexed="16"/>
      </top>
      <bottom style="thin">
        <color indexed="16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>
        <color indexed="16"/>
      </top>
      <bottom style="medium"/>
    </border>
    <border>
      <left style="thin"/>
      <right style="thin"/>
      <top style="thin">
        <color indexed="16"/>
      </top>
      <bottom style="medium"/>
    </border>
    <border>
      <left style="medium"/>
      <right style="thin"/>
      <top style="thin">
        <color indexed="16"/>
      </top>
      <bottom style="medium"/>
    </border>
    <border>
      <left style="thin"/>
      <right style="medium"/>
      <top style="thin">
        <color indexed="16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/>
    </xf>
    <xf numFmtId="166" fontId="6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10" fillId="0" borderId="1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/>
    </xf>
    <xf numFmtId="1" fontId="10" fillId="0" borderId="11" xfId="0" applyNumberFormat="1" applyFont="1" applyFill="1" applyBorder="1" applyAlignment="1" applyProtection="1">
      <alignment horizontal="center"/>
      <protection hidden="1"/>
    </xf>
    <xf numFmtId="1" fontId="3" fillId="0" borderId="12" xfId="0" applyNumberFormat="1" applyFont="1" applyFill="1" applyBorder="1" applyAlignment="1" applyProtection="1">
      <alignment horizontal="center"/>
      <protection hidden="1"/>
    </xf>
    <xf numFmtId="167" fontId="9" fillId="0" borderId="10" xfId="0" applyNumberFormat="1" applyFont="1" applyFill="1" applyBorder="1" applyAlignment="1" applyProtection="1">
      <alignment horizontal="right"/>
      <protection hidden="1"/>
    </xf>
    <xf numFmtId="167" fontId="9" fillId="0" borderId="13" xfId="0" applyNumberFormat="1" applyFont="1" applyFill="1" applyBorder="1" applyAlignment="1" applyProtection="1">
      <alignment horizontal="right"/>
      <protection hidden="1"/>
    </xf>
    <xf numFmtId="167" fontId="9" fillId="0" borderId="14" xfId="0" applyNumberFormat="1" applyFont="1" applyFill="1" applyBorder="1" applyAlignment="1" applyProtection="1">
      <alignment horizontal="right"/>
      <protection hidden="1"/>
    </xf>
    <xf numFmtId="167" fontId="9" fillId="0" borderId="15" xfId="0" applyNumberFormat="1" applyFont="1" applyFill="1" applyBorder="1" applyAlignment="1" applyProtection="1">
      <alignment horizontal="right"/>
      <protection hidden="1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3" fillId="0" borderId="16" xfId="0" applyNumberFormat="1" applyFont="1" applyFill="1" applyBorder="1" applyAlignment="1" applyProtection="1">
      <alignment horizontal="center"/>
      <protection hidden="1"/>
    </xf>
    <xf numFmtId="167" fontId="9" fillId="0" borderId="17" xfId="0" applyNumberFormat="1" applyFont="1" applyFill="1" applyBorder="1" applyAlignment="1" applyProtection="1">
      <alignment horizontal="right"/>
      <protection hidden="1"/>
    </xf>
    <xf numFmtId="167" fontId="9" fillId="0" borderId="18" xfId="0" applyNumberFormat="1" applyFont="1" applyFill="1" applyBorder="1" applyAlignment="1" applyProtection="1">
      <alignment horizontal="right"/>
      <protection hidden="1"/>
    </xf>
    <xf numFmtId="167" fontId="9" fillId="0" borderId="19" xfId="0" applyNumberFormat="1" applyFont="1" applyFill="1" applyBorder="1" applyAlignment="1" applyProtection="1">
      <alignment horizontal="right"/>
      <protection hidden="1"/>
    </xf>
    <xf numFmtId="167" fontId="9" fillId="0" borderId="20" xfId="0" applyNumberFormat="1" applyFont="1" applyFill="1" applyBorder="1" applyAlignment="1" applyProtection="1">
      <alignment horizontal="right"/>
      <protection hidden="1"/>
    </xf>
    <xf numFmtId="1" fontId="9" fillId="0" borderId="21" xfId="0" applyNumberFormat="1" applyFont="1" applyFill="1" applyBorder="1" applyAlignment="1" applyProtection="1">
      <alignment horizontal="right"/>
      <protection hidden="1"/>
    </xf>
    <xf numFmtId="1" fontId="9" fillId="0" borderId="22" xfId="0" applyNumberFormat="1" applyFont="1" applyFill="1" applyBorder="1" applyAlignment="1" applyProtection="1">
      <alignment horizontal="right"/>
      <protection hidden="1"/>
    </xf>
    <xf numFmtId="1" fontId="9" fillId="0" borderId="23" xfId="0" applyNumberFormat="1" applyFont="1" applyFill="1" applyBorder="1" applyAlignment="1" applyProtection="1">
      <alignment horizontal="right"/>
      <protection hidden="1"/>
    </xf>
    <xf numFmtId="1" fontId="9" fillId="0" borderId="24" xfId="0" applyNumberFormat="1" applyFont="1" applyFill="1" applyBorder="1" applyAlignment="1" applyProtection="1">
      <alignment horizontal="right"/>
      <protection hidden="1"/>
    </xf>
    <xf numFmtId="1" fontId="9" fillId="0" borderId="25" xfId="0" applyNumberFormat="1" applyFont="1" applyFill="1" applyBorder="1" applyAlignment="1" applyProtection="1">
      <alignment horizontal="right"/>
      <protection hidden="1"/>
    </xf>
    <xf numFmtId="1" fontId="9" fillId="0" borderId="26" xfId="0" applyNumberFormat="1" applyFont="1" applyFill="1" applyBorder="1" applyAlignment="1" applyProtection="1">
      <alignment horizontal="center"/>
      <protection hidden="1"/>
    </xf>
    <xf numFmtId="1" fontId="9" fillId="0" borderId="27" xfId="0" applyNumberFormat="1" applyFont="1" applyFill="1" applyBorder="1" applyAlignment="1" applyProtection="1">
      <alignment horizontal="center"/>
      <protection hidden="1"/>
    </xf>
    <xf numFmtId="1" fontId="9" fillId="0" borderId="28" xfId="0" applyNumberFormat="1" applyFont="1" applyFill="1" applyBorder="1" applyAlignment="1" applyProtection="1">
      <alignment horizontal="center"/>
      <protection hidden="1"/>
    </xf>
    <xf numFmtId="1" fontId="3" fillId="0" borderId="29" xfId="0" applyNumberFormat="1" applyFont="1" applyFill="1" applyBorder="1" applyAlignment="1" applyProtection="1">
      <alignment horizontal="center"/>
      <protection hidden="1"/>
    </xf>
    <xf numFmtId="1" fontId="9" fillId="0" borderId="30" xfId="0" applyNumberFormat="1" applyFont="1" applyFill="1" applyBorder="1" applyAlignment="1" applyProtection="1">
      <alignment horizontal="right"/>
      <protection hidden="1"/>
    </xf>
    <xf numFmtId="1" fontId="9" fillId="0" borderId="31" xfId="0" applyNumberFormat="1" applyFont="1" applyFill="1" applyBorder="1" applyAlignment="1" applyProtection="1">
      <alignment horizontal="center"/>
      <protection hidden="1"/>
    </xf>
    <xf numFmtId="1" fontId="9" fillId="0" borderId="32" xfId="0" applyNumberFormat="1" applyFont="1" applyFill="1" applyBorder="1" applyAlignment="1" applyProtection="1">
      <alignment horizontal="center"/>
      <protection hidden="1"/>
    </xf>
    <xf numFmtId="1" fontId="9" fillId="0" borderId="33" xfId="0" applyNumberFormat="1" applyFont="1" applyFill="1" applyBorder="1" applyAlignment="1" applyProtection="1">
      <alignment horizontal="center"/>
      <protection hidden="1"/>
    </xf>
    <xf numFmtId="0" fontId="0" fillId="0" borderId="0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0" fontId="5" fillId="0" borderId="0" xfId="47" applyFont="1" applyFill="1" applyBorder="1" applyProtection="1">
      <alignment/>
      <protection locked="0"/>
    </xf>
    <xf numFmtId="0" fontId="17" fillId="0" borderId="0" xfId="47" applyFont="1" applyFill="1" applyBorder="1">
      <alignment/>
      <protection/>
    </xf>
    <xf numFmtId="0" fontId="1" fillId="0" borderId="0" xfId="47" applyFont="1" applyFill="1" applyBorder="1">
      <alignment/>
      <protection/>
    </xf>
    <xf numFmtId="0" fontId="1" fillId="0" borderId="0" xfId="47" applyFont="1" applyFill="1" applyBorder="1" applyProtection="1">
      <alignment/>
      <protection locked="0"/>
    </xf>
    <xf numFmtId="0" fontId="17" fillId="0" borderId="0" xfId="47" applyFont="1" applyFill="1" applyBorder="1" applyProtection="1">
      <alignment/>
      <protection locked="0"/>
    </xf>
    <xf numFmtId="0" fontId="16" fillId="0" borderId="0" xfId="47" applyFont="1" applyFill="1" applyBorder="1">
      <alignment/>
      <protection/>
    </xf>
    <xf numFmtId="0" fontId="0" fillId="0" borderId="0" xfId="47" applyFill="1" applyBorder="1">
      <alignment/>
      <protection/>
    </xf>
    <xf numFmtId="0" fontId="18" fillId="0" borderId="0" xfId="47" applyFont="1" applyFill="1" applyBorder="1" applyAlignment="1" applyProtection="1">
      <alignment horizontal="center"/>
      <protection locked="0"/>
    </xf>
    <xf numFmtId="0" fontId="16" fillId="0" borderId="0" xfId="47" applyFont="1" applyFill="1" applyBorder="1" applyProtection="1">
      <alignment/>
      <protection/>
    </xf>
    <xf numFmtId="0" fontId="17" fillId="0" borderId="0" xfId="47" applyFont="1" applyFill="1" applyBorder="1" applyProtection="1">
      <alignment/>
      <protection/>
    </xf>
    <xf numFmtId="0" fontId="16" fillId="0" borderId="0" xfId="47" applyFont="1" applyFill="1" applyBorder="1" applyProtection="1">
      <alignment/>
      <protection/>
    </xf>
    <xf numFmtId="0" fontId="1" fillId="0" borderId="0" xfId="47" applyFont="1" applyFill="1" applyBorder="1" applyProtection="1">
      <alignment/>
      <protection/>
    </xf>
    <xf numFmtId="0" fontId="17" fillId="0" borderId="0" xfId="47" applyFont="1" applyFill="1" applyBorder="1" applyProtection="1">
      <alignment/>
      <protection/>
    </xf>
    <xf numFmtId="0" fontId="0" fillId="0" borderId="0" xfId="47" applyFill="1">
      <alignment/>
      <protection/>
    </xf>
    <xf numFmtId="0" fontId="9" fillId="0" borderId="34" xfId="47" applyFont="1" applyFill="1" applyBorder="1" applyAlignment="1" applyProtection="1">
      <alignment horizontal="center"/>
      <protection locked="0"/>
    </xf>
    <xf numFmtId="0" fontId="9" fillId="0" borderId="35" xfId="47" applyFont="1" applyFill="1" applyBorder="1" applyAlignment="1" applyProtection="1">
      <alignment horizontal="center"/>
      <protection locked="0"/>
    </xf>
    <xf numFmtId="0" fontId="9" fillId="0" borderId="36" xfId="47" applyFont="1" applyFill="1" applyBorder="1" applyAlignment="1" applyProtection="1">
      <alignment horizontal="center"/>
      <protection locked="0"/>
    </xf>
    <xf numFmtId="0" fontId="9" fillId="0" borderId="37" xfId="47" applyFont="1" applyFill="1" applyBorder="1" applyAlignment="1" applyProtection="1">
      <alignment horizontal="center"/>
      <protection locked="0"/>
    </xf>
    <xf numFmtId="0" fontId="9" fillId="0" borderId="38" xfId="47" applyFont="1" applyFill="1" applyBorder="1" applyAlignment="1" applyProtection="1">
      <alignment horizontal="center"/>
      <protection locked="0"/>
    </xf>
    <xf numFmtId="0" fontId="16" fillId="0" borderId="37" xfId="47" applyFont="1" applyFill="1" applyBorder="1" applyAlignment="1">
      <alignment horizontal="center"/>
      <protection/>
    </xf>
    <xf numFmtId="0" fontId="9" fillId="0" borderId="39" xfId="47" applyFont="1" applyFill="1" applyBorder="1" applyAlignment="1" applyProtection="1">
      <alignment horizontal="center"/>
      <protection locked="0"/>
    </xf>
    <xf numFmtId="0" fontId="9" fillId="0" borderId="40" xfId="47" applyFont="1" applyFill="1" applyBorder="1" applyAlignment="1" applyProtection="1">
      <alignment horizontal="center"/>
      <protection locked="0"/>
    </xf>
    <xf numFmtId="0" fontId="9" fillId="0" borderId="41" xfId="47" applyFont="1" applyFill="1" applyBorder="1" applyAlignment="1" applyProtection="1">
      <alignment horizontal="center"/>
      <protection locked="0"/>
    </xf>
    <xf numFmtId="0" fontId="9" fillId="0" borderId="42" xfId="47" applyFont="1" applyFill="1" applyBorder="1" applyAlignment="1" applyProtection="1">
      <alignment horizontal="center"/>
      <protection locked="0"/>
    </xf>
    <xf numFmtId="0" fontId="9" fillId="0" borderId="43" xfId="47" applyFont="1" applyFill="1" applyBorder="1" applyAlignment="1" applyProtection="1">
      <alignment horizontal="center"/>
      <protection locked="0"/>
    </xf>
    <xf numFmtId="0" fontId="16" fillId="0" borderId="42" xfId="47" applyFont="1" applyFill="1" applyBorder="1" applyAlignment="1">
      <alignment horizontal="center"/>
      <protection/>
    </xf>
    <xf numFmtId="0" fontId="9" fillId="0" borderId="44" xfId="47" applyFont="1" applyFill="1" applyBorder="1" applyAlignment="1" applyProtection="1">
      <alignment horizontal="center"/>
      <protection locked="0"/>
    </xf>
    <xf numFmtId="0" fontId="9" fillId="0" borderId="45" xfId="47" applyFont="1" applyFill="1" applyBorder="1" applyAlignment="1" applyProtection="1">
      <alignment horizontal="center"/>
      <protection locked="0"/>
    </xf>
    <xf numFmtId="0" fontId="9" fillId="0" borderId="46" xfId="47" applyFont="1" applyFill="1" applyBorder="1" applyAlignment="1" applyProtection="1">
      <alignment horizontal="center"/>
      <protection locked="0"/>
    </xf>
    <xf numFmtId="0" fontId="9" fillId="0" borderId="47" xfId="47" applyFont="1" applyFill="1" applyBorder="1" applyAlignment="1" applyProtection="1">
      <alignment horizontal="center"/>
      <protection locked="0"/>
    </xf>
    <xf numFmtId="0" fontId="9" fillId="0" borderId="48" xfId="47" applyFont="1" applyFill="1" applyBorder="1" applyAlignment="1" applyProtection="1">
      <alignment horizontal="center"/>
      <protection locked="0"/>
    </xf>
    <xf numFmtId="0" fontId="16" fillId="0" borderId="47" xfId="47" applyFont="1" applyFill="1" applyBorder="1" applyAlignment="1">
      <alignment horizontal="center"/>
      <protection/>
    </xf>
    <xf numFmtId="0" fontId="1" fillId="0" borderId="34" xfId="47" applyFont="1" applyFill="1" applyBorder="1" applyAlignment="1">
      <alignment horizontal="center"/>
      <protection/>
    </xf>
    <xf numFmtId="0" fontId="1" fillId="0" borderId="35" xfId="47" applyFont="1" applyFill="1" applyBorder="1" applyAlignment="1">
      <alignment horizontal="center"/>
      <protection/>
    </xf>
    <xf numFmtId="0" fontId="1" fillId="0" borderId="36" xfId="47" applyFont="1" applyFill="1" applyBorder="1" applyAlignment="1">
      <alignment horizontal="center"/>
      <protection/>
    </xf>
    <xf numFmtId="0" fontId="1" fillId="0" borderId="37" xfId="47" applyFont="1" applyFill="1" applyBorder="1" applyAlignment="1">
      <alignment horizontal="center"/>
      <protection/>
    </xf>
    <xf numFmtId="0" fontId="16" fillId="0" borderId="34" xfId="47" applyFont="1" applyFill="1" applyBorder="1" applyAlignment="1">
      <alignment horizontal="center"/>
      <protection/>
    </xf>
    <xf numFmtId="0" fontId="16" fillId="0" borderId="38" xfId="47" applyFont="1" applyFill="1" applyBorder="1" applyAlignment="1">
      <alignment horizontal="center"/>
      <protection/>
    </xf>
    <xf numFmtId="0" fontId="16" fillId="0" borderId="37" xfId="47" applyFont="1" applyFill="1" applyBorder="1">
      <alignment/>
      <protection/>
    </xf>
    <xf numFmtId="0" fontId="1" fillId="0" borderId="49" xfId="47" applyFont="1" applyFill="1" applyBorder="1" applyAlignment="1">
      <alignment horizontal="center"/>
      <protection/>
    </xf>
    <xf numFmtId="0" fontId="16" fillId="0" borderId="49" xfId="47" applyFont="1" applyFill="1" applyBorder="1">
      <alignment/>
      <protection/>
    </xf>
    <xf numFmtId="0" fontId="13" fillId="0" borderId="0" xfId="47" applyFont="1" applyFill="1" applyBorder="1">
      <alignment/>
      <protection/>
    </xf>
    <xf numFmtId="0" fontId="0" fillId="0" borderId="0" xfId="47" applyFont="1" applyFill="1">
      <alignment/>
      <protection/>
    </xf>
    <xf numFmtId="0" fontId="13" fillId="0" borderId="0" xfId="47" applyFont="1" applyFill="1">
      <alignment/>
      <protection/>
    </xf>
    <xf numFmtId="0" fontId="12" fillId="0" borderId="0" xfId="47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74" fontId="0" fillId="0" borderId="50" xfId="0" applyNumberFormat="1" applyBorder="1" applyAlignment="1" applyProtection="1">
      <alignment horizontal="center"/>
      <protection locked="0"/>
    </xf>
    <xf numFmtId="174" fontId="0" fillId="0" borderId="50" xfId="0" applyNumberFormat="1" applyFont="1" applyBorder="1" applyAlignment="1" applyProtection="1">
      <alignment horizontal="center"/>
      <protection locked="0"/>
    </xf>
    <xf numFmtId="1" fontId="9" fillId="0" borderId="23" xfId="0" applyNumberFormat="1" applyFont="1" applyFill="1" applyBorder="1" applyAlignment="1" applyProtection="1">
      <alignment horizontal="center"/>
      <protection hidden="1"/>
    </xf>
    <xf numFmtId="1" fontId="9" fillId="0" borderId="50" xfId="0" applyNumberFormat="1" applyFont="1" applyFill="1" applyBorder="1" applyAlignment="1" applyProtection="1">
      <alignment horizontal="right"/>
      <protection hidden="1"/>
    </xf>
    <xf numFmtId="173" fontId="0" fillId="0" borderId="0" xfId="0" applyNumberFormat="1" applyAlignment="1">
      <alignment horizontal="center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NumberFormat="1" applyFill="1" applyBorder="1" applyAlignment="1" applyProtection="1">
      <alignment/>
      <protection locked="0"/>
    </xf>
    <xf numFmtId="3" fontId="5" fillId="24" borderId="0" xfId="0" applyNumberFormat="1" applyFont="1" applyFill="1" applyBorder="1" applyAlignment="1" applyProtection="1">
      <alignment horizontal="center"/>
      <protection locked="0"/>
    </xf>
    <xf numFmtId="0" fontId="0" fillId="24" borderId="0" xfId="0" applyNumberFormat="1" applyFont="1" applyFill="1" applyBorder="1" applyAlignment="1" applyProtection="1">
      <alignment/>
      <protection locked="0"/>
    </xf>
    <xf numFmtId="0" fontId="2" fillId="24" borderId="0" xfId="0" applyNumberFormat="1" applyFont="1" applyFill="1" applyBorder="1" applyAlignment="1">
      <alignment horizontal="center"/>
    </xf>
    <xf numFmtId="0" fontId="10" fillId="0" borderId="51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6" fillId="19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8" fillId="19" borderId="0" xfId="0" applyFont="1" applyFill="1" applyAlignment="1" applyProtection="1">
      <alignment horizontal="center"/>
      <protection hidden="1"/>
    </xf>
    <xf numFmtId="0" fontId="10" fillId="0" borderId="52" xfId="0" applyFont="1" applyFill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6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center"/>
    </xf>
    <xf numFmtId="3" fontId="6" fillId="0" borderId="0" xfId="47" applyNumberFormat="1" applyFont="1" applyFill="1" applyAlignment="1">
      <alignment horizontal="left"/>
      <protection/>
    </xf>
    <xf numFmtId="0" fontId="11" fillId="0" borderId="0" xfId="47" applyFont="1" applyFill="1" applyBorder="1" applyAlignment="1">
      <alignment horizontal="left"/>
      <protection/>
    </xf>
    <xf numFmtId="0" fontId="0" fillId="0" borderId="54" xfId="47" applyFont="1" applyFill="1" applyBorder="1">
      <alignment/>
      <protection/>
    </xf>
    <xf numFmtId="0" fontId="0" fillId="0" borderId="55" xfId="47" applyFont="1" applyFill="1" applyBorder="1">
      <alignment/>
      <protection/>
    </xf>
    <xf numFmtId="0" fontId="0" fillId="0" borderId="56" xfId="47" applyFont="1" applyFill="1" applyBorder="1">
      <alignment/>
      <protection/>
    </xf>
    <xf numFmtId="0" fontId="0" fillId="0" borderId="57" xfId="47" applyFill="1" applyBorder="1" applyProtection="1">
      <alignment/>
      <protection locked="0"/>
    </xf>
    <xf numFmtId="0" fontId="0" fillId="0" borderId="58" xfId="47" applyFill="1" applyBorder="1" applyProtection="1">
      <alignment/>
      <protection locked="0"/>
    </xf>
    <xf numFmtId="0" fontId="0" fillId="0" borderId="59" xfId="47" applyFill="1" applyBorder="1" applyProtection="1">
      <alignment/>
      <protection locked="0"/>
    </xf>
    <xf numFmtId="0" fontId="0" fillId="0" borderId="54" xfId="47" applyFill="1" applyBorder="1" applyProtection="1">
      <alignment/>
      <protection locked="0"/>
    </xf>
    <xf numFmtId="0" fontId="0" fillId="0" borderId="55" xfId="47" applyFill="1" applyBorder="1" applyProtection="1">
      <alignment/>
      <protection locked="0"/>
    </xf>
    <xf numFmtId="0" fontId="0" fillId="0" borderId="56" xfId="47" applyFill="1" applyBorder="1" applyProtection="1">
      <alignment/>
      <protection locked="0"/>
    </xf>
    <xf numFmtId="0" fontId="0" fillId="0" borderId="41" xfId="47" applyFont="1" applyFill="1" applyBorder="1">
      <alignment/>
      <protection/>
    </xf>
    <xf numFmtId="0" fontId="0" fillId="0" borderId="60" xfId="47" applyFont="1" applyFill="1" applyBorder="1">
      <alignment/>
      <protection/>
    </xf>
    <xf numFmtId="0" fontId="0" fillId="0" borderId="39" xfId="47" applyFont="1" applyFill="1" applyBorder="1">
      <alignment/>
      <protection/>
    </xf>
    <xf numFmtId="0" fontId="0" fillId="0" borderId="41" xfId="47" applyFill="1" applyBorder="1" applyProtection="1">
      <alignment/>
      <protection locked="0"/>
    </xf>
    <xf numFmtId="0" fontId="0" fillId="0" borderId="60" xfId="47" applyFill="1" applyBorder="1" applyProtection="1">
      <alignment/>
      <protection locked="0"/>
    </xf>
    <xf numFmtId="0" fontId="0" fillId="0" borderId="39" xfId="47" applyFill="1" applyBorder="1" applyProtection="1">
      <alignment/>
      <protection locked="0"/>
    </xf>
    <xf numFmtId="0" fontId="1" fillId="0" borderId="55" xfId="47" applyFont="1" applyFill="1" applyBorder="1" applyAlignment="1">
      <alignment horizontal="center"/>
      <protection/>
    </xf>
    <xf numFmtId="0" fontId="1" fillId="0" borderId="61" xfId="47" applyFont="1" applyFill="1" applyBorder="1" applyAlignment="1">
      <alignment horizontal="center"/>
      <protection/>
    </xf>
    <xf numFmtId="0" fontId="16" fillId="0" borderId="0" xfId="47" applyFont="1" applyFill="1" applyBorder="1" applyAlignment="1" applyProtection="1">
      <alignment horizontal="left"/>
      <protection/>
    </xf>
    <xf numFmtId="0" fontId="0" fillId="0" borderId="62" xfId="47" applyFont="1" applyFill="1" applyBorder="1">
      <alignment/>
      <protection/>
    </xf>
    <xf numFmtId="0" fontId="0" fillId="0" borderId="62" xfId="47" applyFill="1" applyBorder="1" applyProtection="1">
      <alignment/>
      <protection locked="0"/>
    </xf>
    <xf numFmtId="0" fontId="0" fillId="0" borderId="63" xfId="47" applyFill="1" applyBorder="1" applyProtection="1">
      <alignment/>
      <protection locked="0"/>
    </xf>
    <xf numFmtId="0" fontId="0" fillId="0" borderId="64" xfId="47" applyFill="1" applyBorder="1" applyProtection="1">
      <alignment/>
      <protection locked="0"/>
    </xf>
    <xf numFmtId="0" fontId="15" fillId="0" borderId="0" xfId="36" applyFill="1" applyAlignment="1" applyProtection="1">
      <alignment/>
      <protection locked="0"/>
    </xf>
    <xf numFmtId="0" fontId="14" fillId="0" borderId="0" xfId="36" applyFont="1" applyFill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180975</xdr:rowOff>
    </xdr:from>
    <xdr:to>
      <xdr:col>5</xdr:col>
      <xdr:colOff>0</xdr:colOff>
      <xdr:row>19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524125" y="5067300"/>
          <a:ext cx="0" cy="495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209550</xdr:rowOff>
    </xdr:from>
    <xdr:to>
      <xdr:col>5</xdr:col>
      <xdr:colOff>0</xdr:colOff>
      <xdr:row>19</xdr:row>
      <xdr:rowOff>57150</xdr:rowOff>
    </xdr:to>
    <xdr:sp>
      <xdr:nvSpPr>
        <xdr:cNvPr id="2" name="Line 2"/>
        <xdr:cNvSpPr>
          <a:spLocks/>
        </xdr:cNvSpPr>
      </xdr:nvSpPr>
      <xdr:spPr>
        <a:xfrm>
          <a:off x="2524125" y="5095875"/>
          <a:ext cx="0" cy="409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18</xdr:row>
      <xdr:rowOff>0</xdr:rowOff>
    </xdr:from>
    <xdr:to>
      <xdr:col>6</xdr:col>
      <xdr:colOff>257175</xdr:colOff>
      <xdr:row>18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3314700" y="5238750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18</xdr:row>
      <xdr:rowOff>0</xdr:rowOff>
    </xdr:from>
    <xdr:to>
      <xdr:col>7</xdr:col>
      <xdr:colOff>247650</xdr:colOff>
      <xdr:row>18</xdr:row>
      <xdr:rowOff>180975</xdr:rowOff>
    </xdr:to>
    <xdr:sp>
      <xdr:nvSpPr>
        <xdr:cNvPr id="4" name="Line 4"/>
        <xdr:cNvSpPr>
          <a:spLocks/>
        </xdr:cNvSpPr>
      </xdr:nvSpPr>
      <xdr:spPr>
        <a:xfrm>
          <a:off x="3895725" y="5238750"/>
          <a:ext cx="952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18</xdr:row>
      <xdr:rowOff>0</xdr:rowOff>
    </xdr:from>
    <xdr:to>
      <xdr:col>11</xdr:col>
      <xdr:colOff>295275</xdr:colOff>
      <xdr:row>18</xdr:row>
      <xdr:rowOff>190500</xdr:rowOff>
    </xdr:to>
    <xdr:sp>
      <xdr:nvSpPr>
        <xdr:cNvPr id="5" name="Line 5"/>
        <xdr:cNvSpPr>
          <a:spLocks/>
        </xdr:cNvSpPr>
      </xdr:nvSpPr>
      <xdr:spPr>
        <a:xfrm>
          <a:off x="6181725" y="523875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38100</xdr:colOff>
      <xdr:row>5</xdr:row>
      <xdr:rowOff>85725</xdr:rowOff>
    </xdr:from>
    <xdr:ext cx="104775" cy="400050"/>
    <xdr:sp fLocksText="0">
      <xdr:nvSpPr>
        <xdr:cNvPr id="6" name="Text Box 7"/>
        <xdr:cNvSpPr txBox="1">
          <a:spLocks noChangeArrowheads="1"/>
        </xdr:cNvSpPr>
      </xdr:nvSpPr>
      <xdr:spPr>
        <a:xfrm>
          <a:off x="8401050" y="148590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
</a:t>
          </a:r>
        </a:p>
      </xdr:txBody>
    </xdr:sp>
    <xdr:clientData/>
  </xdr:oneCellAnchor>
  <xdr:twoCellAnchor>
    <xdr:from>
      <xdr:col>13</xdr:col>
      <xdr:colOff>342900</xdr:colOff>
      <xdr:row>1</xdr:row>
      <xdr:rowOff>276225</xdr:rowOff>
    </xdr:from>
    <xdr:to>
      <xdr:col>15</xdr:col>
      <xdr:colOff>438150</xdr:colOff>
      <xdr:row>8</xdr:row>
      <xdr:rowOff>200025</xdr:rowOff>
    </xdr:to>
    <xdr:sp>
      <xdr:nvSpPr>
        <xdr:cNvPr id="7" name="Rectangle 8"/>
        <xdr:cNvSpPr>
          <a:spLocks/>
        </xdr:cNvSpPr>
      </xdr:nvSpPr>
      <xdr:spPr>
        <a:xfrm>
          <a:off x="7248525" y="571500"/>
          <a:ext cx="1066800" cy="191452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0</xdr:row>
      <xdr:rowOff>0</xdr:rowOff>
    </xdr:from>
    <xdr:to>
      <xdr:col>15</xdr:col>
      <xdr:colOff>419100</xdr:colOff>
      <xdr:row>0</xdr:row>
      <xdr:rowOff>200025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7534275" y="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strana Y</a:t>
          </a:r>
        </a:p>
      </xdr:txBody>
    </xdr:sp>
    <xdr:clientData/>
  </xdr:twoCellAnchor>
  <xdr:twoCellAnchor>
    <xdr:from>
      <xdr:col>13</xdr:col>
      <xdr:colOff>438150</xdr:colOff>
      <xdr:row>4</xdr:row>
      <xdr:rowOff>209550</xdr:rowOff>
    </xdr:from>
    <xdr:to>
      <xdr:col>14</xdr:col>
      <xdr:colOff>0</xdr:colOff>
      <xdr:row>4</xdr:row>
      <xdr:rowOff>257175</xdr:rowOff>
    </xdr:to>
    <xdr:sp>
      <xdr:nvSpPr>
        <xdr:cNvPr id="9" name="Oval 11"/>
        <xdr:cNvSpPr>
          <a:spLocks/>
        </xdr:cNvSpPr>
      </xdr:nvSpPr>
      <xdr:spPr>
        <a:xfrm>
          <a:off x="7343775" y="1314450"/>
          <a:ext cx="47625" cy="476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5</xdr:row>
      <xdr:rowOff>238125</xdr:rowOff>
    </xdr:from>
    <xdr:to>
      <xdr:col>14</xdr:col>
      <xdr:colOff>0</xdr:colOff>
      <xdr:row>5</xdr:row>
      <xdr:rowOff>285750</xdr:rowOff>
    </xdr:to>
    <xdr:sp>
      <xdr:nvSpPr>
        <xdr:cNvPr id="10" name="Oval 12"/>
        <xdr:cNvSpPr>
          <a:spLocks/>
        </xdr:cNvSpPr>
      </xdr:nvSpPr>
      <xdr:spPr>
        <a:xfrm>
          <a:off x="7343775" y="1638300"/>
          <a:ext cx="47625" cy="476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8</xdr:row>
      <xdr:rowOff>38100</xdr:rowOff>
    </xdr:from>
    <xdr:to>
      <xdr:col>14</xdr:col>
      <xdr:colOff>323850</xdr:colOff>
      <xdr:row>8</xdr:row>
      <xdr:rowOff>76200</xdr:rowOff>
    </xdr:to>
    <xdr:grpSp>
      <xdr:nvGrpSpPr>
        <xdr:cNvPr id="11" name="Group 13"/>
        <xdr:cNvGrpSpPr>
          <a:grpSpLocks/>
        </xdr:cNvGrpSpPr>
      </xdr:nvGrpSpPr>
      <xdr:grpSpPr>
        <a:xfrm>
          <a:off x="7362825" y="2324100"/>
          <a:ext cx="352425" cy="38100"/>
          <a:chOff x="12098" y="3644"/>
          <a:chExt cx="577" cy="60"/>
        </a:xfrm>
        <a:solidFill>
          <a:srgbClr val="FFFFFF"/>
        </a:solidFill>
      </xdr:grpSpPr>
      <xdr:sp>
        <xdr:nvSpPr>
          <xdr:cNvPr id="12" name="Oval 14"/>
          <xdr:cNvSpPr>
            <a:spLocks/>
          </xdr:cNvSpPr>
        </xdr:nvSpPr>
        <xdr:spPr>
          <a:xfrm>
            <a:off x="12098" y="3644"/>
            <a:ext cx="77" cy="60"/>
          </a:xfrm>
          <a:prstGeom prst="ellipse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5"/>
          <xdr:cNvSpPr>
            <a:spLocks/>
          </xdr:cNvSpPr>
        </xdr:nvSpPr>
        <xdr:spPr>
          <a:xfrm>
            <a:off x="12593" y="3644"/>
            <a:ext cx="83" cy="60"/>
          </a:xfrm>
          <a:prstGeom prst="ellipse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2</xdr:row>
      <xdr:rowOff>95250</xdr:rowOff>
    </xdr:from>
    <xdr:to>
      <xdr:col>14</xdr:col>
      <xdr:colOff>323850</xdr:colOff>
      <xdr:row>2</xdr:row>
      <xdr:rowOff>133350</xdr:rowOff>
    </xdr:to>
    <xdr:grpSp>
      <xdr:nvGrpSpPr>
        <xdr:cNvPr id="14" name="Group 16"/>
        <xdr:cNvGrpSpPr>
          <a:grpSpLocks/>
        </xdr:cNvGrpSpPr>
      </xdr:nvGrpSpPr>
      <xdr:grpSpPr>
        <a:xfrm>
          <a:off x="7362825" y="704850"/>
          <a:ext cx="352425" cy="38100"/>
          <a:chOff x="12098" y="1107"/>
          <a:chExt cx="577" cy="58"/>
        </a:xfrm>
        <a:solidFill>
          <a:srgbClr val="FFFFFF"/>
        </a:solidFill>
      </xdr:grpSpPr>
      <xdr:sp>
        <xdr:nvSpPr>
          <xdr:cNvPr id="15" name="Oval 17"/>
          <xdr:cNvSpPr>
            <a:spLocks/>
          </xdr:cNvSpPr>
        </xdr:nvSpPr>
        <xdr:spPr>
          <a:xfrm>
            <a:off x="12098" y="1107"/>
            <a:ext cx="77" cy="58"/>
          </a:xfrm>
          <a:prstGeom prst="ellipse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18"/>
          <xdr:cNvSpPr>
            <a:spLocks/>
          </xdr:cNvSpPr>
        </xdr:nvSpPr>
        <xdr:spPr>
          <a:xfrm>
            <a:off x="12593" y="1107"/>
            <a:ext cx="83" cy="58"/>
          </a:xfrm>
          <a:prstGeom prst="ellipse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476250</xdr:colOff>
      <xdr:row>1</xdr:row>
      <xdr:rowOff>276225</xdr:rowOff>
    </xdr:from>
    <xdr:to>
      <xdr:col>13</xdr:col>
      <xdr:colOff>342900</xdr:colOff>
      <xdr:row>1</xdr:row>
      <xdr:rowOff>276225</xdr:rowOff>
    </xdr:to>
    <xdr:sp>
      <xdr:nvSpPr>
        <xdr:cNvPr id="17" name="Line 19"/>
        <xdr:cNvSpPr>
          <a:spLocks/>
        </xdr:cNvSpPr>
      </xdr:nvSpPr>
      <xdr:spPr>
        <a:xfrm>
          <a:off x="6896100" y="571500"/>
          <a:ext cx="3524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4</xdr:row>
      <xdr:rowOff>228600</xdr:rowOff>
    </xdr:from>
    <xdr:to>
      <xdr:col>14</xdr:col>
      <xdr:colOff>47625</xdr:colOff>
      <xdr:row>4</xdr:row>
      <xdr:rowOff>228600</xdr:rowOff>
    </xdr:to>
    <xdr:sp>
      <xdr:nvSpPr>
        <xdr:cNvPr id="18" name="Line 20"/>
        <xdr:cNvSpPr>
          <a:spLocks/>
        </xdr:cNvSpPr>
      </xdr:nvSpPr>
      <xdr:spPr>
        <a:xfrm>
          <a:off x="6886575" y="1333500"/>
          <a:ext cx="5524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5</xdr:row>
      <xdr:rowOff>257175</xdr:rowOff>
    </xdr:from>
    <xdr:to>
      <xdr:col>14</xdr:col>
      <xdr:colOff>47625</xdr:colOff>
      <xdr:row>5</xdr:row>
      <xdr:rowOff>257175</xdr:rowOff>
    </xdr:to>
    <xdr:sp>
      <xdr:nvSpPr>
        <xdr:cNvPr id="19" name="Line 21"/>
        <xdr:cNvSpPr>
          <a:spLocks/>
        </xdr:cNvSpPr>
      </xdr:nvSpPr>
      <xdr:spPr>
        <a:xfrm>
          <a:off x="6896100" y="1657350"/>
          <a:ext cx="5429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</xdr:row>
      <xdr:rowOff>285750</xdr:rowOff>
    </xdr:from>
    <xdr:to>
      <xdr:col>13</xdr:col>
      <xdr:colOff>47625</xdr:colOff>
      <xdr:row>4</xdr:row>
      <xdr:rowOff>228600</xdr:rowOff>
    </xdr:to>
    <xdr:sp>
      <xdr:nvSpPr>
        <xdr:cNvPr id="20" name="Line 22"/>
        <xdr:cNvSpPr>
          <a:spLocks/>
        </xdr:cNvSpPr>
      </xdr:nvSpPr>
      <xdr:spPr>
        <a:xfrm>
          <a:off x="6953250" y="581025"/>
          <a:ext cx="0" cy="7524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</xdr:row>
      <xdr:rowOff>228600</xdr:rowOff>
    </xdr:from>
    <xdr:to>
      <xdr:col>13</xdr:col>
      <xdr:colOff>47625</xdr:colOff>
      <xdr:row>5</xdr:row>
      <xdr:rowOff>247650</xdr:rowOff>
    </xdr:to>
    <xdr:sp>
      <xdr:nvSpPr>
        <xdr:cNvPr id="21" name="Line 23"/>
        <xdr:cNvSpPr>
          <a:spLocks/>
        </xdr:cNvSpPr>
      </xdr:nvSpPr>
      <xdr:spPr>
        <a:xfrm>
          <a:off x="6953250" y="133350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5</xdr:row>
      <xdr:rowOff>9525</xdr:rowOff>
    </xdr:from>
    <xdr:to>
      <xdr:col>13</xdr:col>
      <xdr:colOff>19050</xdr:colOff>
      <xdr:row>5</xdr:row>
      <xdr:rowOff>180975</xdr:rowOff>
    </xdr:to>
    <xdr:sp fLocksText="0">
      <xdr:nvSpPr>
        <xdr:cNvPr id="22" name="Text Box 24"/>
        <xdr:cNvSpPr txBox="1">
          <a:spLocks noChangeArrowheads="1"/>
        </xdr:cNvSpPr>
      </xdr:nvSpPr>
      <xdr:spPr>
        <a:xfrm>
          <a:off x="6791325" y="14097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13</xdr:col>
      <xdr:colOff>466725</xdr:colOff>
      <xdr:row>5</xdr:row>
      <xdr:rowOff>171450</xdr:rowOff>
    </xdr:from>
    <xdr:to>
      <xdr:col>13</xdr:col>
      <xdr:colOff>466725</xdr:colOff>
      <xdr:row>7</xdr:row>
      <xdr:rowOff>0</xdr:rowOff>
    </xdr:to>
    <xdr:sp>
      <xdr:nvSpPr>
        <xdr:cNvPr id="23" name="Line 25"/>
        <xdr:cNvSpPr>
          <a:spLocks/>
        </xdr:cNvSpPr>
      </xdr:nvSpPr>
      <xdr:spPr>
        <a:xfrm flipV="1">
          <a:off x="7372350" y="1571625"/>
          <a:ext cx="0" cy="41910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247650</xdr:rowOff>
    </xdr:from>
    <xdr:to>
      <xdr:col>13</xdr:col>
      <xdr:colOff>342900</xdr:colOff>
      <xdr:row>6</xdr:row>
      <xdr:rowOff>247650</xdr:rowOff>
    </xdr:to>
    <xdr:sp>
      <xdr:nvSpPr>
        <xdr:cNvPr id="24" name="Line 26"/>
        <xdr:cNvSpPr>
          <a:spLocks/>
        </xdr:cNvSpPr>
      </xdr:nvSpPr>
      <xdr:spPr>
        <a:xfrm>
          <a:off x="6953250" y="1943100"/>
          <a:ext cx="295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6</xdr:row>
      <xdr:rowOff>247650</xdr:rowOff>
    </xdr:from>
    <xdr:to>
      <xdr:col>14</xdr:col>
      <xdr:colOff>200025</xdr:colOff>
      <xdr:row>6</xdr:row>
      <xdr:rowOff>247650</xdr:rowOff>
    </xdr:to>
    <xdr:sp>
      <xdr:nvSpPr>
        <xdr:cNvPr id="25" name="Line 27"/>
        <xdr:cNvSpPr>
          <a:spLocks/>
        </xdr:cNvSpPr>
      </xdr:nvSpPr>
      <xdr:spPr>
        <a:xfrm flipH="1">
          <a:off x="7372350" y="194310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6</xdr:row>
      <xdr:rowOff>247650</xdr:rowOff>
    </xdr:from>
    <xdr:to>
      <xdr:col>14</xdr:col>
      <xdr:colOff>0</xdr:colOff>
      <xdr:row>6</xdr:row>
      <xdr:rowOff>247650</xdr:rowOff>
    </xdr:to>
    <xdr:sp>
      <xdr:nvSpPr>
        <xdr:cNvPr id="26" name="Line 28"/>
        <xdr:cNvSpPr>
          <a:spLocks/>
        </xdr:cNvSpPr>
      </xdr:nvSpPr>
      <xdr:spPr>
        <a:xfrm>
          <a:off x="7219950" y="1943100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4</xdr:row>
      <xdr:rowOff>152400</xdr:rowOff>
    </xdr:from>
    <xdr:to>
      <xdr:col>15</xdr:col>
      <xdr:colOff>323850</xdr:colOff>
      <xdr:row>7</xdr:row>
      <xdr:rowOff>38100</xdr:rowOff>
    </xdr:to>
    <xdr:sp fLocksText="0">
      <xdr:nvSpPr>
        <xdr:cNvPr id="27" name="Text Box 29"/>
        <xdr:cNvSpPr txBox="1">
          <a:spLocks noChangeArrowheads="1"/>
        </xdr:cNvSpPr>
      </xdr:nvSpPr>
      <xdr:spPr>
        <a:xfrm>
          <a:off x="7629525" y="1257300"/>
          <a:ext cx="5715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díry pro uchytky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 skle</a:t>
          </a:r>
        </a:p>
      </xdr:txBody>
    </xdr:sp>
    <xdr:clientData/>
  </xdr:twoCellAnchor>
  <xdr:twoCellAnchor>
    <xdr:from>
      <xdr:col>14</xdr:col>
      <xdr:colOff>9525</xdr:colOff>
      <xdr:row>7</xdr:row>
      <xdr:rowOff>285750</xdr:rowOff>
    </xdr:from>
    <xdr:to>
      <xdr:col>14</xdr:col>
      <xdr:colOff>9525</xdr:colOff>
      <xdr:row>10</xdr:row>
      <xdr:rowOff>104775</xdr:rowOff>
    </xdr:to>
    <xdr:sp>
      <xdr:nvSpPr>
        <xdr:cNvPr id="28" name="Line 30"/>
        <xdr:cNvSpPr>
          <a:spLocks/>
        </xdr:cNvSpPr>
      </xdr:nvSpPr>
      <xdr:spPr>
        <a:xfrm flipV="1">
          <a:off x="7400925" y="2276475"/>
          <a:ext cx="0" cy="53340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7</xdr:row>
      <xdr:rowOff>285750</xdr:rowOff>
    </xdr:from>
    <xdr:to>
      <xdr:col>14</xdr:col>
      <xdr:colOff>295275</xdr:colOff>
      <xdr:row>10</xdr:row>
      <xdr:rowOff>104775</xdr:rowOff>
    </xdr:to>
    <xdr:sp>
      <xdr:nvSpPr>
        <xdr:cNvPr id="29" name="Line 31"/>
        <xdr:cNvSpPr>
          <a:spLocks/>
        </xdr:cNvSpPr>
      </xdr:nvSpPr>
      <xdr:spPr>
        <a:xfrm flipV="1">
          <a:off x="7686675" y="2276475"/>
          <a:ext cx="0" cy="53340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76200</xdr:rowOff>
    </xdr:from>
    <xdr:to>
      <xdr:col>14</xdr:col>
      <xdr:colOff>295275</xdr:colOff>
      <xdr:row>10</xdr:row>
      <xdr:rowOff>76200</xdr:rowOff>
    </xdr:to>
    <xdr:sp>
      <xdr:nvSpPr>
        <xdr:cNvPr id="30" name="Line 32"/>
        <xdr:cNvSpPr>
          <a:spLocks/>
        </xdr:cNvSpPr>
      </xdr:nvSpPr>
      <xdr:spPr>
        <a:xfrm flipH="1">
          <a:off x="7400925" y="278130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8</xdr:row>
      <xdr:rowOff>38100</xdr:rowOff>
    </xdr:from>
    <xdr:to>
      <xdr:col>13</xdr:col>
      <xdr:colOff>342900</xdr:colOff>
      <xdr:row>10</xdr:row>
      <xdr:rowOff>104775</xdr:rowOff>
    </xdr:to>
    <xdr:sp>
      <xdr:nvSpPr>
        <xdr:cNvPr id="31" name="Line 33"/>
        <xdr:cNvSpPr>
          <a:spLocks/>
        </xdr:cNvSpPr>
      </xdr:nvSpPr>
      <xdr:spPr>
        <a:xfrm flipV="1">
          <a:off x="7248525" y="2324100"/>
          <a:ext cx="0" cy="48577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10</xdr:row>
      <xdr:rowOff>76200</xdr:rowOff>
    </xdr:from>
    <xdr:to>
      <xdr:col>13</xdr:col>
      <xdr:colOff>333375</xdr:colOff>
      <xdr:row>10</xdr:row>
      <xdr:rowOff>76200</xdr:rowOff>
    </xdr:to>
    <xdr:sp>
      <xdr:nvSpPr>
        <xdr:cNvPr id="32" name="Line 34"/>
        <xdr:cNvSpPr>
          <a:spLocks/>
        </xdr:cNvSpPr>
      </xdr:nvSpPr>
      <xdr:spPr>
        <a:xfrm>
          <a:off x="7019925" y="278130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10</xdr:row>
      <xdr:rowOff>76200</xdr:rowOff>
    </xdr:from>
    <xdr:to>
      <xdr:col>14</xdr:col>
      <xdr:colOff>0</xdr:colOff>
      <xdr:row>10</xdr:row>
      <xdr:rowOff>76200</xdr:rowOff>
    </xdr:to>
    <xdr:sp>
      <xdr:nvSpPr>
        <xdr:cNvPr id="33" name="Line 35"/>
        <xdr:cNvSpPr>
          <a:spLocks/>
        </xdr:cNvSpPr>
      </xdr:nvSpPr>
      <xdr:spPr>
        <a:xfrm>
          <a:off x="7239000" y="2781300"/>
          <a:ext cx="152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219075</xdr:colOff>
      <xdr:row>8</xdr:row>
      <xdr:rowOff>66675</xdr:rowOff>
    </xdr:from>
    <xdr:to>
      <xdr:col>15</xdr:col>
      <xdr:colOff>180975</xdr:colOff>
      <xdr:row>8</xdr:row>
      <xdr:rowOff>66675</xdr:rowOff>
    </xdr:to>
    <xdr:sp>
      <xdr:nvSpPr>
        <xdr:cNvPr id="34" name="Line 36"/>
        <xdr:cNvSpPr>
          <a:spLocks/>
        </xdr:cNvSpPr>
      </xdr:nvSpPr>
      <xdr:spPr>
        <a:xfrm>
          <a:off x="7610475" y="2352675"/>
          <a:ext cx="44767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8</xdr:row>
      <xdr:rowOff>190500</xdr:rowOff>
    </xdr:from>
    <xdr:to>
      <xdr:col>15</xdr:col>
      <xdr:colOff>133350</xdr:colOff>
      <xdr:row>10</xdr:row>
      <xdr:rowOff>95250</xdr:rowOff>
    </xdr:to>
    <xdr:sp>
      <xdr:nvSpPr>
        <xdr:cNvPr id="35" name="Line 37"/>
        <xdr:cNvSpPr>
          <a:spLocks/>
        </xdr:cNvSpPr>
      </xdr:nvSpPr>
      <xdr:spPr>
        <a:xfrm flipV="1">
          <a:off x="8010525" y="2476500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7</xdr:row>
      <xdr:rowOff>209550</xdr:rowOff>
    </xdr:from>
    <xdr:to>
      <xdr:col>15</xdr:col>
      <xdr:colOff>133350</xdr:colOff>
      <xdr:row>8</xdr:row>
      <xdr:rowOff>47625</xdr:rowOff>
    </xdr:to>
    <xdr:sp>
      <xdr:nvSpPr>
        <xdr:cNvPr id="36" name="Line 38"/>
        <xdr:cNvSpPr>
          <a:spLocks/>
        </xdr:cNvSpPr>
      </xdr:nvSpPr>
      <xdr:spPr>
        <a:xfrm>
          <a:off x="8010525" y="220027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8</xdr:row>
      <xdr:rowOff>9525</xdr:rowOff>
    </xdr:from>
    <xdr:to>
      <xdr:col>15</xdr:col>
      <xdr:colOff>133350</xdr:colOff>
      <xdr:row>8</xdr:row>
      <xdr:rowOff>200025</xdr:rowOff>
    </xdr:to>
    <xdr:sp>
      <xdr:nvSpPr>
        <xdr:cNvPr id="37" name="Line 39"/>
        <xdr:cNvSpPr>
          <a:spLocks/>
        </xdr:cNvSpPr>
      </xdr:nvSpPr>
      <xdr:spPr>
        <a:xfrm flipV="1">
          <a:off x="8010525" y="229552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</xdr:row>
      <xdr:rowOff>28575</xdr:rowOff>
    </xdr:from>
    <xdr:to>
      <xdr:col>14</xdr:col>
      <xdr:colOff>9525</xdr:colOff>
      <xdr:row>2</xdr:row>
      <xdr:rowOff>180975</xdr:rowOff>
    </xdr:to>
    <xdr:sp>
      <xdr:nvSpPr>
        <xdr:cNvPr id="38" name="Line 40"/>
        <xdr:cNvSpPr>
          <a:spLocks/>
        </xdr:cNvSpPr>
      </xdr:nvSpPr>
      <xdr:spPr>
        <a:xfrm flipV="1">
          <a:off x="7400925" y="323850"/>
          <a:ext cx="0" cy="4667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1</xdr:row>
      <xdr:rowOff>28575</xdr:rowOff>
    </xdr:from>
    <xdr:to>
      <xdr:col>14</xdr:col>
      <xdr:colOff>295275</xdr:colOff>
      <xdr:row>2</xdr:row>
      <xdr:rowOff>180975</xdr:rowOff>
    </xdr:to>
    <xdr:sp>
      <xdr:nvSpPr>
        <xdr:cNvPr id="39" name="Line 41"/>
        <xdr:cNvSpPr>
          <a:spLocks/>
        </xdr:cNvSpPr>
      </xdr:nvSpPr>
      <xdr:spPr>
        <a:xfrm flipV="1">
          <a:off x="7686675" y="323850"/>
          <a:ext cx="0" cy="4667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1</xdr:row>
      <xdr:rowOff>28575</xdr:rowOff>
    </xdr:from>
    <xdr:to>
      <xdr:col>13</xdr:col>
      <xdr:colOff>342900</xdr:colOff>
      <xdr:row>2</xdr:row>
      <xdr:rowOff>142875</xdr:rowOff>
    </xdr:to>
    <xdr:sp>
      <xdr:nvSpPr>
        <xdr:cNvPr id="40" name="Line 42"/>
        <xdr:cNvSpPr>
          <a:spLocks/>
        </xdr:cNvSpPr>
      </xdr:nvSpPr>
      <xdr:spPr>
        <a:xfrm flipV="1">
          <a:off x="7248525" y="323850"/>
          <a:ext cx="0" cy="4286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</xdr:row>
      <xdr:rowOff>76200</xdr:rowOff>
    </xdr:from>
    <xdr:to>
      <xdr:col>14</xdr:col>
      <xdr:colOff>295275</xdr:colOff>
      <xdr:row>1</xdr:row>
      <xdr:rowOff>76200</xdr:rowOff>
    </xdr:to>
    <xdr:sp>
      <xdr:nvSpPr>
        <xdr:cNvPr id="41" name="Line 43"/>
        <xdr:cNvSpPr>
          <a:spLocks/>
        </xdr:cNvSpPr>
      </xdr:nvSpPr>
      <xdr:spPr>
        <a:xfrm flipH="1">
          <a:off x="7400925" y="371475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1</xdr:row>
      <xdr:rowOff>76200</xdr:rowOff>
    </xdr:from>
    <xdr:to>
      <xdr:col>13</xdr:col>
      <xdr:colOff>352425</xdr:colOff>
      <xdr:row>1</xdr:row>
      <xdr:rowOff>76200</xdr:rowOff>
    </xdr:to>
    <xdr:sp>
      <xdr:nvSpPr>
        <xdr:cNvPr id="42" name="Line 44"/>
        <xdr:cNvSpPr>
          <a:spLocks/>
        </xdr:cNvSpPr>
      </xdr:nvSpPr>
      <xdr:spPr>
        <a:xfrm>
          <a:off x="7077075" y="371475"/>
          <a:ext cx="180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1</xdr:row>
      <xdr:rowOff>76200</xdr:rowOff>
    </xdr:from>
    <xdr:to>
      <xdr:col>14</xdr:col>
      <xdr:colOff>0</xdr:colOff>
      <xdr:row>1</xdr:row>
      <xdr:rowOff>76200</xdr:rowOff>
    </xdr:to>
    <xdr:sp>
      <xdr:nvSpPr>
        <xdr:cNvPr id="43" name="Line 45"/>
        <xdr:cNvSpPr>
          <a:spLocks/>
        </xdr:cNvSpPr>
      </xdr:nvSpPr>
      <xdr:spPr>
        <a:xfrm>
          <a:off x="7219950" y="371475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219075</xdr:colOff>
      <xdr:row>2</xdr:row>
      <xdr:rowOff>123825</xdr:rowOff>
    </xdr:from>
    <xdr:to>
      <xdr:col>15</xdr:col>
      <xdr:colOff>180975</xdr:colOff>
      <xdr:row>2</xdr:row>
      <xdr:rowOff>123825</xdr:rowOff>
    </xdr:to>
    <xdr:sp>
      <xdr:nvSpPr>
        <xdr:cNvPr id="44" name="Line 46"/>
        <xdr:cNvSpPr>
          <a:spLocks/>
        </xdr:cNvSpPr>
      </xdr:nvSpPr>
      <xdr:spPr>
        <a:xfrm>
          <a:off x="7610475" y="733425"/>
          <a:ext cx="44767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0</xdr:row>
      <xdr:rowOff>266700</xdr:rowOff>
    </xdr:from>
    <xdr:to>
      <xdr:col>15</xdr:col>
      <xdr:colOff>133350</xdr:colOff>
      <xdr:row>1</xdr:row>
      <xdr:rowOff>266700</xdr:rowOff>
    </xdr:to>
    <xdr:sp>
      <xdr:nvSpPr>
        <xdr:cNvPr id="45" name="Line 47"/>
        <xdr:cNvSpPr>
          <a:spLocks/>
        </xdr:cNvSpPr>
      </xdr:nvSpPr>
      <xdr:spPr>
        <a:xfrm>
          <a:off x="8010525" y="266700"/>
          <a:ext cx="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2</xdr:row>
      <xdr:rowOff>123825</xdr:rowOff>
    </xdr:from>
    <xdr:to>
      <xdr:col>15</xdr:col>
      <xdr:colOff>133350</xdr:colOff>
      <xdr:row>3</xdr:row>
      <xdr:rowOff>104775</xdr:rowOff>
    </xdr:to>
    <xdr:sp>
      <xdr:nvSpPr>
        <xdr:cNvPr id="46" name="Line 48"/>
        <xdr:cNvSpPr>
          <a:spLocks/>
        </xdr:cNvSpPr>
      </xdr:nvSpPr>
      <xdr:spPr>
        <a:xfrm flipV="1">
          <a:off x="8010525" y="73342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</xdr:row>
      <xdr:rowOff>257175</xdr:rowOff>
    </xdr:from>
    <xdr:to>
      <xdr:col>15</xdr:col>
      <xdr:colOff>133350</xdr:colOff>
      <xdr:row>2</xdr:row>
      <xdr:rowOff>142875</xdr:rowOff>
    </xdr:to>
    <xdr:sp>
      <xdr:nvSpPr>
        <xdr:cNvPr id="47" name="Line 49"/>
        <xdr:cNvSpPr>
          <a:spLocks/>
        </xdr:cNvSpPr>
      </xdr:nvSpPr>
      <xdr:spPr>
        <a:xfrm flipV="1">
          <a:off x="8010525" y="5524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76200</xdr:colOff>
      <xdr:row>0</xdr:row>
      <xdr:rowOff>200025</xdr:rowOff>
    </xdr:from>
    <xdr:ext cx="114300" cy="200025"/>
    <xdr:sp fLocksText="0">
      <xdr:nvSpPr>
        <xdr:cNvPr id="48" name="Text Box 50"/>
        <xdr:cNvSpPr txBox="1">
          <a:spLocks noChangeArrowheads="1"/>
        </xdr:cNvSpPr>
      </xdr:nvSpPr>
      <xdr:spPr>
        <a:xfrm>
          <a:off x="7467600" y="200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</a:t>
          </a:r>
        </a:p>
      </xdr:txBody>
    </xdr:sp>
    <xdr:clientData/>
  </xdr:oneCellAnchor>
  <xdr:oneCellAnchor>
    <xdr:from>
      <xdr:col>14</xdr:col>
      <xdr:colOff>76200</xdr:colOff>
      <xdr:row>9</xdr:row>
      <xdr:rowOff>85725</xdr:rowOff>
    </xdr:from>
    <xdr:ext cx="114300" cy="200025"/>
    <xdr:sp fLocksText="0">
      <xdr:nvSpPr>
        <xdr:cNvPr id="49" name="Text Box 51"/>
        <xdr:cNvSpPr txBox="1">
          <a:spLocks noChangeArrowheads="1"/>
        </xdr:cNvSpPr>
      </xdr:nvSpPr>
      <xdr:spPr>
        <a:xfrm>
          <a:off x="7467600" y="2581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</a:t>
          </a:r>
        </a:p>
      </xdr:txBody>
    </xdr:sp>
    <xdr:clientData/>
  </xdr:oneCellAnchor>
  <xdr:twoCellAnchor>
    <xdr:from>
      <xdr:col>13</xdr:col>
      <xdr:colOff>95250</xdr:colOff>
      <xdr:row>6</xdr:row>
      <xdr:rowOff>76200</xdr:rowOff>
    </xdr:from>
    <xdr:to>
      <xdr:col>13</xdr:col>
      <xdr:colOff>276225</xdr:colOff>
      <xdr:row>6</xdr:row>
      <xdr:rowOff>266700</xdr:rowOff>
    </xdr:to>
    <xdr:sp fLocksText="0">
      <xdr:nvSpPr>
        <xdr:cNvPr id="50" name="Text Box 52"/>
        <xdr:cNvSpPr txBox="1">
          <a:spLocks noChangeArrowheads="1"/>
        </xdr:cNvSpPr>
      </xdr:nvSpPr>
      <xdr:spPr>
        <a:xfrm>
          <a:off x="7000875" y="17716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14</xdr:col>
      <xdr:colOff>457200</xdr:colOff>
      <xdr:row>0</xdr:row>
      <xdr:rowOff>285750</xdr:rowOff>
    </xdr:from>
    <xdr:to>
      <xdr:col>15</xdr:col>
      <xdr:colOff>133350</xdr:colOff>
      <xdr:row>1</xdr:row>
      <xdr:rowOff>142875</xdr:rowOff>
    </xdr:to>
    <xdr:sp fLocksText="0">
      <xdr:nvSpPr>
        <xdr:cNvPr id="51" name="Text Box 53"/>
        <xdr:cNvSpPr txBox="1">
          <a:spLocks noChangeArrowheads="1"/>
        </xdr:cNvSpPr>
      </xdr:nvSpPr>
      <xdr:spPr>
        <a:xfrm>
          <a:off x="7848600" y="2857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oneCellAnchor>
    <xdr:from>
      <xdr:col>13</xdr:col>
      <xdr:colOff>342900</xdr:colOff>
      <xdr:row>0</xdr:row>
      <xdr:rowOff>200025</xdr:rowOff>
    </xdr:from>
    <xdr:ext cx="123825" cy="200025"/>
    <xdr:sp fLocksText="0">
      <xdr:nvSpPr>
        <xdr:cNvPr id="52" name="Text Box 54"/>
        <xdr:cNvSpPr txBox="1">
          <a:spLocks noChangeArrowheads="1"/>
        </xdr:cNvSpPr>
      </xdr:nvSpPr>
      <xdr:spPr>
        <a:xfrm>
          <a:off x="7248525" y="20002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twoCellAnchor>
    <xdr:from>
      <xdr:col>12</xdr:col>
      <xdr:colOff>352425</xdr:colOff>
      <xdr:row>3</xdr:row>
      <xdr:rowOff>66675</xdr:rowOff>
    </xdr:from>
    <xdr:to>
      <xdr:col>13</xdr:col>
      <xdr:colOff>28575</xdr:colOff>
      <xdr:row>3</xdr:row>
      <xdr:rowOff>247650</xdr:rowOff>
    </xdr:to>
    <xdr:sp fLocksText="0">
      <xdr:nvSpPr>
        <xdr:cNvPr id="53" name="Text Box 55"/>
        <xdr:cNvSpPr txBox="1">
          <a:spLocks noChangeArrowheads="1"/>
        </xdr:cNvSpPr>
      </xdr:nvSpPr>
      <xdr:spPr>
        <a:xfrm>
          <a:off x="6772275" y="8763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oneCellAnchor>
    <xdr:from>
      <xdr:col>13</xdr:col>
      <xdr:colOff>342900</xdr:colOff>
      <xdr:row>9</xdr:row>
      <xdr:rowOff>85725</xdr:rowOff>
    </xdr:from>
    <xdr:ext cx="123825" cy="200025"/>
    <xdr:sp fLocksText="0">
      <xdr:nvSpPr>
        <xdr:cNvPr id="54" name="Text Box 56"/>
        <xdr:cNvSpPr txBox="1">
          <a:spLocks noChangeArrowheads="1"/>
        </xdr:cNvSpPr>
      </xdr:nvSpPr>
      <xdr:spPr>
        <a:xfrm>
          <a:off x="7248525" y="25812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twoCellAnchor>
    <xdr:from>
      <xdr:col>15</xdr:col>
      <xdr:colOff>352425</xdr:colOff>
      <xdr:row>3</xdr:row>
      <xdr:rowOff>76200</xdr:rowOff>
    </xdr:from>
    <xdr:to>
      <xdr:col>15</xdr:col>
      <xdr:colOff>466725</xdr:colOff>
      <xdr:row>3</xdr:row>
      <xdr:rowOff>76200</xdr:rowOff>
    </xdr:to>
    <xdr:sp>
      <xdr:nvSpPr>
        <xdr:cNvPr id="55" name="Line 69"/>
        <xdr:cNvSpPr>
          <a:spLocks/>
        </xdr:cNvSpPr>
      </xdr:nvSpPr>
      <xdr:spPr>
        <a:xfrm>
          <a:off x="8229600" y="885825"/>
          <a:ext cx="11430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7</xdr:row>
      <xdr:rowOff>228600</xdr:rowOff>
    </xdr:from>
    <xdr:to>
      <xdr:col>15</xdr:col>
      <xdr:colOff>466725</xdr:colOff>
      <xdr:row>7</xdr:row>
      <xdr:rowOff>228600</xdr:rowOff>
    </xdr:to>
    <xdr:sp>
      <xdr:nvSpPr>
        <xdr:cNvPr id="56" name="Line 70"/>
        <xdr:cNvSpPr>
          <a:spLocks/>
        </xdr:cNvSpPr>
      </xdr:nvSpPr>
      <xdr:spPr>
        <a:xfrm>
          <a:off x="8229600" y="2219325"/>
          <a:ext cx="11430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</xdr:row>
      <xdr:rowOff>95250</xdr:rowOff>
    </xdr:from>
    <xdr:to>
      <xdr:col>15</xdr:col>
      <xdr:colOff>123825</xdr:colOff>
      <xdr:row>10</xdr:row>
      <xdr:rowOff>47625</xdr:rowOff>
    </xdr:to>
    <xdr:sp fLocksText="0">
      <xdr:nvSpPr>
        <xdr:cNvPr id="57" name="Text Box 71"/>
        <xdr:cNvSpPr txBox="1">
          <a:spLocks noChangeArrowheads="1"/>
        </xdr:cNvSpPr>
      </xdr:nvSpPr>
      <xdr:spPr>
        <a:xfrm>
          <a:off x="7820025" y="25908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200025</xdr:colOff>
      <xdr:row>1</xdr:row>
      <xdr:rowOff>276225</xdr:rowOff>
    </xdr:from>
    <xdr:to>
      <xdr:col>11</xdr:col>
      <xdr:colOff>342900</xdr:colOff>
      <xdr:row>1</xdr:row>
      <xdr:rowOff>276225</xdr:rowOff>
    </xdr:to>
    <xdr:sp>
      <xdr:nvSpPr>
        <xdr:cNvPr id="58" name="Line 72"/>
        <xdr:cNvSpPr>
          <a:spLocks/>
        </xdr:cNvSpPr>
      </xdr:nvSpPr>
      <xdr:spPr>
        <a:xfrm>
          <a:off x="5543550" y="571500"/>
          <a:ext cx="68580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</xdr:row>
      <xdr:rowOff>276225</xdr:rowOff>
    </xdr:from>
    <xdr:to>
      <xdr:col>10</xdr:col>
      <xdr:colOff>285750</xdr:colOff>
      <xdr:row>8</xdr:row>
      <xdr:rowOff>190500</xdr:rowOff>
    </xdr:to>
    <xdr:sp>
      <xdr:nvSpPr>
        <xdr:cNvPr id="59" name="Rectangle 73"/>
        <xdr:cNvSpPr>
          <a:spLocks/>
        </xdr:cNvSpPr>
      </xdr:nvSpPr>
      <xdr:spPr>
        <a:xfrm>
          <a:off x="4552950" y="571500"/>
          <a:ext cx="1076325" cy="1905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8</xdr:row>
      <xdr:rowOff>190500</xdr:rowOff>
    </xdr:from>
    <xdr:to>
      <xdr:col>11</xdr:col>
      <xdr:colOff>371475</xdr:colOff>
      <xdr:row>8</xdr:row>
      <xdr:rowOff>190500</xdr:rowOff>
    </xdr:to>
    <xdr:sp>
      <xdr:nvSpPr>
        <xdr:cNvPr id="60" name="Line 75"/>
        <xdr:cNvSpPr>
          <a:spLocks/>
        </xdr:cNvSpPr>
      </xdr:nvSpPr>
      <xdr:spPr>
        <a:xfrm>
          <a:off x="5543550" y="2476500"/>
          <a:ext cx="71437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</xdr:row>
      <xdr:rowOff>285750</xdr:rowOff>
    </xdr:from>
    <xdr:to>
      <xdr:col>11</xdr:col>
      <xdr:colOff>304800</xdr:colOff>
      <xdr:row>8</xdr:row>
      <xdr:rowOff>180975</xdr:rowOff>
    </xdr:to>
    <xdr:sp>
      <xdr:nvSpPr>
        <xdr:cNvPr id="61" name="Line 76"/>
        <xdr:cNvSpPr>
          <a:spLocks/>
        </xdr:cNvSpPr>
      </xdr:nvSpPr>
      <xdr:spPr>
        <a:xfrm>
          <a:off x="6191250" y="581025"/>
          <a:ext cx="0" cy="18859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276225</xdr:rowOff>
    </xdr:from>
    <xdr:to>
      <xdr:col>11</xdr:col>
      <xdr:colOff>9525</xdr:colOff>
      <xdr:row>3</xdr:row>
      <xdr:rowOff>85725</xdr:rowOff>
    </xdr:to>
    <xdr:sp>
      <xdr:nvSpPr>
        <xdr:cNvPr id="62" name="Line 77"/>
        <xdr:cNvSpPr>
          <a:spLocks/>
        </xdr:cNvSpPr>
      </xdr:nvSpPr>
      <xdr:spPr>
        <a:xfrm>
          <a:off x="5895975" y="571500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133350</xdr:rowOff>
    </xdr:from>
    <xdr:to>
      <xdr:col>11</xdr:col>
      <xdr:colOff>9525</xdr:colOff>
      <xdr:row>6</xdr:row>
      <xdr:rowOff>142875</xdr:rowOff>
    </xdr:to>
    <xdr:sp>
      <xdr:nvSpPr>
        <xdr:cNvPr id="63" name="Line 78"/>
        <xdr:cNvSpPr>
          <a:spLocks/>
        </xdr:cNvSpPr>
      </xdr:nvSpPr>
      <xdr:spPr>
        <a:xfrm>
          <a:off x="5895975" y="1533525"/>
          <a:ext cx="0" cy="30480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114300</xdr:rowOff>
    </xdr:from>
    <xdr:to>
      <xdr:col>11</xdr:col>
      <xdr:colOff>9525</xdr:colOff>
      <xdr:row>5</xdr:row>
      <xdr:rowOff>123825</xdr:rowOff>
    </xdr:to>
    <xdr:sp>
      <xdr:nvSpPr>
        <xdr:cNvPr id="64" name="Line 79"/>
        <xdr:cNvSpPr>
          <a:spLocks/>
        </xdr:cNvSpPr>
      </xdr:nvSpPr>
      <xdr:spPr>
        <a:xfrm>
          <a:off x="5895975" y="1219200"/>
          <a:ext cx="0" cy="30480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95250</xdr:rowOff>
    </xdr:from>
    <xdr:to>
      <xdr:col>11</xdr:col>
      <xdr:colOff>9525</xdr:colOff>
      <xdr:row>4</xdr:row>
      <xdr:rowOff>114300</xdr:rowOff>
    </xdr:to>
    <xdr:sp>
      <xdr:nvSpPr>
        <xdr:cNvPr id="65" name="Line 80"/>
        <xdr:cNvSpPr>
          <a:spLocks/>
        </xdr:cNvSpPr>
      </xdr:nvSpPr>
      <xdr:spPr>
        <a:xfrm>
          <a:off x="5895975" y="90487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3</xdr:row>
      <xdr:rowOff>85725</xdr:rowOff>
    </xdr:from>
    <xdr:to>
      <xdr:col>11</xdr:col>
      <xdr:colOff>19050</xdr:colOff>
      <xdr:row>3</xdr:row>
      <xdr:rowOff>85725</xdr:rowOff>
    </xdr:to>
    <xdr:sp>
      <xdr:nvSpPr>
        <xdr:cNvPr id="66" name="Line 81"/>
        <xdr:cNvSpPr>
          <a:spLocks/>
        </xdr:cNvSpPr>
      </xdr:nvSpPr>
      <xdr:spPr>
        <a:xfrm>
          <a:off x="5543550" y="895350"/>
          <a:ext cx="3619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4</xdr:row>
      <xdr:rowOff>114300</xdr:rowOff>
    </xdr:from>
    <xdr:to>
      <xdr:col>11</xdr:col>
      <xdr:colOff>19050</xdr:colOff>
      <xdr:row>4</xdr:row>
      <xdr:rowOff>114300</xdr:rowOff>
    </xdr:to>
    <xdr:sp>
      <xdr:nvSpPr>
        <xdr:cNvPr id="67" name="Line 82"/>
        <xdr:cNvSpPr>
          <a:spLocks/>
        </xdr:cNvSpPr>
      </xdr:nvSpPr>
      <xdr:spPr>
        <a:xfrm>
          <a:off x="5543550" y="1219200"/>
          <a:ext cx="3619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5</xdr:row>
      <xdr:rowOff>123825</xdr:rowOff>
    </xdr:from>
    <xdr:to>
      <xdr:col>11</xdr:col>
      <xdr:colOff>19050</xdr:colOff>
      <xdr:row>5</xdr:row>
      <xdr:rowOff>123825</xdr:rowOff>
    </xdr:to>
    <xdr:sp>
      <xdr:nvSpPr>
        <xdr:cNvPr id="68" name="Line 83"/>
        <xdr:cNvSpPr>
          <a:spLocks/>
        </xdr:cNvSpPr>
      </xdr:nvSpPr>
      <xdr:spPr>
        <a:xfrm>
          <a:off x="5543550" y="1524000"/>
          <a:ext cx="3619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6</xdr:row>
      <xdr:rowOff>152400</xdr:rowOff>
    </xdr:from>
    <xdr:to>
      <xdr:col>11</xdr:col>
      <xdr:colOff>19050</xdr:colOff>
      <xdr:row>6</xdr:row>
      <xdr:rowOff>152400</xdr:rowOff>
    </xdr:to>
    <xdr:sp>
      <xdr:nvSpPr>
        <xdr:cNvPr id="69" name="Line 84"/>
        <xdr:cNvSpPr>
          <a:spLocks/>
        </xdr:cNvSpPr>
      </xdr:nvSpPr>
      <xdr:spPr>
        <a:xfrm>
          <a:off x="5543550" y="1847850"/>
          <a:ext cx="3619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161925</xdr:rowOff>
    </xdr:from>
    <xdr:to>
      <xdr:col>11</xdr:col>
      <xdr:colOff>9525</xdr:colOff>
      <xdr:row>7</xdr:row>
      <xdr:rowOff>161925</xdr:rowOff>
    </xdr:to>
    <xdr:sp>
      <xdr:nvSpPr>
        <xdr:cNvPr id="70" name="Line 85"/>
        <xdr:cNvSpPr>
          <a:spLocks/>
        </xdr:cNvSpPr>
      </xdr:nvSpPr>
      <xdr:spPr>
        <a:xfrm>
          <a:off x="5895975" y="1857375"/>
          <a:ext cx="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7</xdr:row>
      <xdr:rowOff>161925</xdr:rowOff>
    </xdr:from>
    <xdr:to>
      <xdr:col>11</xdr:col>
      <xdr:colOff>19050</xdr:colOff>
      <xdr:row>7</xdr:row>
      <xdr:rowOff>161925</xdr:rowOff>
    </xdr:to>
    <xdr:sp>
      <xdr:nvSpPr>
        <xdr:cNvPr id="71" name="Line 86"/>
        <xdr:cNvSpPr>
          <a:spLocks/>
        </xdr:cNvSpPr>
      </xdr:nvSpPr>
      <xdr:spPr>
        <a:xfrm>
          <a:off x="5553075" y="2152650"/>
          <a:ext cx="3524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171450</xdr:rowOff>
    </xdr:from>
    <xdr:to>
      <xdr:col>11</xdr:col>
      <xdr:colOff>9525</xdr:colOff>
      <xdr:row>8</xdr:row>
      <xdr:rowOff>190500</xdr:rowOff>
    </xdr:to>
    <xdr:sp>
      <xdr:nvSpPr>
        <xdr:cNvPr id="72" name="Line 87"/>
        <xdr:cNvSpPr>
          <a:spLocks/>
        </xdr:cNvSpPr>
      </xdr:nvSpPr>
      <xdr:spPr>
        <a:xfrm>
          <a:off x="5895975" y="216217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</xdr:row>
      <xdr:rowOff>38100</xdr:rowOff>
    </xdr:from>
    <xdr:to>
      <xdr:col>10</xdr:col>
      <xdr:colOff>523875</xdr:colOff>
      <xdr:row>3</xdr:row>
      <xdr:rowOff>28575</xdr:rowOff>
    </xdr:to>
    <xdr:sp fLocksText="0">
      <xdr:nvSpPr>
        <xdr:cNvPr id="73" name="Text Box 88"/>
        <xdr:cNvSpPr txBox="1">
          <a:spLocks noChangeArrowheads="1"/>
        </xdr:cNvSpPr>
      </xdr:nvSpPr>
      <xdr:spPr>
        <a:xfrm>
          <a:off x="5667375" y="6477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10</xdr:col>
      <xdr:colOff>342900</xdr:colOff>
      <xdr:row>7</xdr:row>
      <xdr:rowOff>219075</xdr:rowOff>
    </xdr:from>
    <xdr:to>
      <xdr:col>11</xdr:col>
      <xdr:colOff>0</xdr:colOff>
      <xdr:row>8</xdr:row>
      <xdr:rowOff>123825</xdr:rowOff>
    </xdr:to>
    <xdr:sp fLocksText="0">
      <xdr:nvSpPr>
        <xdr:cNvPr id="74" name="Text Box 89"/>
        <xdr:cNvSpPr txBox="1">
          <a:spLocks noChangeArrowheads="1"/>
        </xdr:cNvSpPr>
      </xdr:nvSpPr>
      <xdr:spPr>
        <a:xfrm>
          <a:off x="5686425" y="22098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10</xdr:col>
      <xdr:colOff>342900</xdr:colOff>
      <xdr:row>6</xdr:row>
      <xdr:rowOff>209550</xdr:rowOff>
    </xdr:from>
    <xdr:to>
      <xdr:col>10</xdr:col>
      <xdr:colOff>523875</xdr:colOff>
      <xdr:row>7</xdr:row>
      <xdr:rowOff>104775</xdr:rowOff>
    </xdr:to>
    <xdr:sp fLocksText="0">
      <xdr:nvSpPr>
        <xdr:cNvPr id="75" name="Text Box 90"/>
        <xdr:cNvSpPr txBox="1">
          <a:spLocks noChangeArrowheads="1"/>
        </xdr:cNvSpPr>
      </xdr:nvSpPr>
      <xdr:spPr>
        <a:xfrm>
          <a:off x="5686425" y="19050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10</xdr:col>
      <xdr:colOff>323850</xdr:colOff>
      <xdr:row>3</xdr:row>
      <xdr:rowOff>152400</xdr:rowOff>
    </xdr:from>
    <xdr:to>
      <xdr:col>10</xdr:col>
      <xdr:colOff>504825</xdr:colOff>
      <xdr:row>4</xdr:row>
      <xdr:rowOff>76200</xdr:rowOff>
    </xdr:to>
    <xdr:sp fLocksText="0">
      <xdr:nvSpPr>
        <xdr:cNvPr id="76" name="Text Box 91"/>
        <xdr:cNvSpPr txBox="1">
          <a:spLocks noChangeArrowheads="1"/>
        </xdr:cNvSpPr>
      </xdr:nvSpPr>
      <xdr:spPr>
        <a:xfrm>
          <a:off x="5667375" y="9620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10</xdr:col>
      <xdr:colOff>333375</xdr:colOff>
      <xdr:row>4</xdr:row>
      <xdr:rowOff>171450</xdr:rowOff>
    </xdr:from>
    <xdr:to>
      <xdr:col>10</xdr:col>
      <xdr:colOff>533400</xdr:colOff>
      <xdr:row>5</xdr:row>
      <xdr:rowOff>76200</xdr:rowOff>
    </xdr:to>
    <xdr:sp fLocksText="0">
      <xdr:nvSpPr>
        <xdr:cNvPr id="77" name="Text Box 92"/>
        <xdr:cNvSpPr txBox="1">
          <a:spLocks noChangeArrowheads="1"/>
        </xdr:cNvSpPr>
      </xdr:nvSpPr>
      <xdr:spPr>
        <a:xfrm>
          <a:off x="5676900" y="1276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10</xdr:col>
      <xdr:colOff>342900</xdr:colOff>
      <xdr:row>5</xdr:row>
      <xdr:rowOff>180975</xdr:rowOff>
    </xdr:from>
    <xdr:to>
      <xdr:col>10</xdr:col>
      <xdr:colOff>523875</xdr:colOff>
      <xdr:row>6</xdr:row>
      <xdr:rowOff>95250</xdr:rowOff>
    </xdr:to>
    <xdr:sp fLocksText="0">
      <xdr:nvSpPr>
        <xdr:cNvPr id="78" name="Text Box 93"/>
        <xdr:cNvSpPr txBox="1">
          <a:spLocks noChangeArrowheads="1"/>
        </xdr:cNvSpPr>
      </xdr:nvSpPr>
      <xdr:spPr>
        <a:xfrm>
          <a:off x="5686425" y="1581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9</xdr:col>
      <xdr:colOff>19050</xdr:colOff>
      <xdr:row>0</xdr:row>
      <xdr:rowOff>123825</xdr:rowOff>
    </xdr:from>
    <xdr:to>
      <xdr:col>10</xdr:col>
      <xdr:colOff>171450</xdr:colOff>
      <xdr:row>1</xdr:row>
      <xdr:rowOff>85725</xdr:rowOff>
    </xdr:to>
    <xdr:sp fLocksText="0">
      <xdr:nvSpPr>
        <xdr:cNvPr id="79" name="Text Box 94"/>
        <xdr:cNvSpPr txBox="1">
          <a:spLocks noChangeArrowheads="1"/>
        </xdr:cNvSpPr>
      </xdr:nvSpPr>
      <xdr:spPr>
        <a:xfrm>
          <a:off x="4819650" y="123825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strana Y</a:t>
          </a:r>
        </a:p>
      </xdr:txBody>
    </xdr:sp>
    <xdr:clientData/>
  </xdr:twoCellAnchor>
  <xdr:twoCellAnchor>
    <xdr:from>
      <xdr:col>8</xdr:col>
      <xdr:colOff>476250</xdr:colOff>
      <xdr:row>4</xdr:row>
      <xdr:rowOff>228600</xdr:rowOff>
    </xdr:from>
    <xdr:to>
      <xdr:col>10</xdr:col>
      <xdr:colOff>123825</xdr:colOff>
      <xdr:row>6</xdr:row>
      <xdr:rowOff>38100</xdr:rowOff>
    </xdr:to>
    <xdr:sp fLocksText="0">
      <xdr:nvSpPr>
        <xdr:cNvPr id="80" name="Text Box 95"/>
        <xdr:cNvSpPr txBox="1">
          <a:spLocks noChangeArrowheads="1"/>
        </xdr:cNvSpPr>
      </xdr:nvSpPr>
      <xdr:spPr>
        <a:xfrm>
          <a:off x="4733925" y="13335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kótování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závěsů</a:t>
          </a:r>
        </a:p>
      </xdr:txBody>
    </xdr:sp>
    <xdr:clientData/>
  </xdr:twoCellAnchor>
  <xdr:twoCellAnchor>
    <xdr:from>
      <xdr:col>8</xdr:col>
      <xdr:colOff>295275</xdr:colOff>
      <xdr:row>1</xdr:row>
      <xdr:rowOff>9525</xdr:rowOff>
    </xdr:from>
    <xdr:to>
      <xdr:col>10</xdr:col>
      <xdr:colOff>285750</xdr:colOff>
      <xdr:row>1</xdr:row>
      <xdr:rowOff>9525</xdr:rowOff>
    </xdr:to>
    <xdr:sp>
      <xdr:nvSpPr>
        <xdr:cNvPr id="81" name="Line 96"/>
        <xdr:cNvSpPr>
          <a:spLocks/>
        </xdr:cNvSpPr>
      </xdr:nvSpPr>
      <xdr:spPr>
        <a:xfrm flipH="1">
          <a:off x="4552950" y="304800"/>
          <a:ext cx="10763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0</xdr:row>
      <xdr:rowOff>276225</xdr:rowOff>
    </xdr:from>
    <xdr:to>
      <xdr:col>8</xdr:col>
      <xdr:colOff>295275</xdr:colOff>
      <xdr:row>2</xdr:row>
      <xdr:rowOff>95250</xdr:rowOff>
    </xdr:to>
    <xdr:sp>
      <xdr:nvSpPr>
        <xdr:cNvPr id="82" name="Line 97"/>
        <xdr:cNvSpPr>
          <a:spLocks/>
        </xdr:cNvSpPr>
      </xdr:nvSpPr>
      <xdr:spPr>
        <a:xfrm flipV="1">
          <a:off x="4552950" y="276225"/>
          <a:ext cx="0" cy="4286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0</xdr:row>
      <xdr:rowOff>257175</xdr:rowOff>
    </xdr:from>
    <xdr:to>
      <xdr:col>10</xdr:col>
      <xdr:colOff>285750</xdr:colOff>
      <xdr:row>2</xdr:row>
      <xdr:rowOff>85725</xdr:rowOff>
    </xdr:to>
    <xdr:sp>
      <xdr:nvSpPr>
        <xdr:cNvPr id="83" name="Line 98"/>
        <xdr:cNvSpPr>
          <a:spLocks/>
        </xdr:cNvSpPr>
      </xdr:nvSpPr>
      <xdr:spPr>
        <a:xfrm flipV="1">
          <a:off x="5629275" y="257175"/>
          <a:ext cx="0" cy="43815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171450</xdr:colOff>
      <xdr:row>5</xdr:row>
      <xdr:rowOff>66675</xdr:rowOff>
    </xdr:from>
    <xdr:ext cx="104775" cy="200025"/>
    <xdr:sp fLocksText="0">
      <xdr:nvSpPr>
        <xdr:cNvPr id="84" name="Text Box 99"/>
        <xdr:cNvSpPr txBox="1">
          <a:spLocks noChangeArrowheads="1"/>
        </xdr:cNvSpPr>
      </xdr:nvSpPr>
      <xdr:spPr>
        <a:xfrm>
          <a:off x="6057900" y="1466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bjednavky@idealtrade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="80" zoomScaleNormal="80" zoomScalePageLayoutView="0" workbookViewId="0" topLeftCell="A1">
      <selection activeCell="H1" sqref="H1"/>
    </sheetView>
  </sheetViews>
  <sheetFormatPr defaultColWidth="9.140625" defaultRowHeight="12.75"/>
  <cols>
    <col min="1" max="1" width="16.8515625" style="0" customWidth="1"/>
    <col min="2" max="2" width="12.140625" style="0" customWidth="1"/>
    <col min="3" max="3" width="11.7109375" style="0" customWidth="1"/>
    <col min="4" max="4" width="12.57421875" style="0" customWidth="1"/>
    <col min="5" max="5" width="14.57421875" style="0" customWidth="1"/>
    <col min="6" max="6" width="15.421875" style="0" customWidth="1"/>
    <col min="7" max="7" width="12.00390625" style="0" customWidth="1"/>
    <col min="8" max="8" width="13.7109375" style="0" customWidth="1"/>
    <col min="9" max="9" width="31.421875" style="0" customWidth="1"/>
    <col min="10" max="10" width="11.28125" style="0" customWidth="1"/>
    <col min="11" max="11" width="9.28125" style="0" customWidth="1"/>
    <col min="12" max="21" width="9.7109375" style="0" customWidth="1"/>
  </cols>
  <sheetData>
    <row r="1" ht="18">
      <c r="A1" s="21" t="s">
        <v>52</v>
      </c>
    </row>
    <row r="4" spans="1:4" ht="12.75">
      <c r="A4" s="6"/>
      <c r="B4" s="6"/>
      <c r="C4" s="6"/>
      <c r="D4" s="3" t="s">
        <v>20</v>
      </c>
    </row>
    <row r="5" spans="1:9" ht="19.5" customHeight="1">
      <c r="A5" s="121" t="s">
        <v>99</v>
      </c>
      <c r="B5" s="121"/>
      <c r="C5" s="121"/>
      <c r="D5" s="122">
        <v>1000</v>
      </c>
      <c r="E5" s="122"/>
      <c r="F5" s="8" t="s">
        <v>102</v>
      </c>
      <c r="G5" s="9"/>
      <c r="H5" s="9"/>
      <c r="I5" s="9"/>
    </row>
    <row r="6" spans="1:9" ht="19.5" customHeight="1">
      <c r="A6" s="121" t="s">
        <v>100</v>
      </c>
      <c r="B6" s="121"/>
      <c r="C6" s="121"/>
      <c r="D6" s="122">
        <v>1000</v>
      </c>
      <c r="E6" s="122"/>
      <c r="F6" s="8" t="s">
        <v>102</v>
      </c>
      <c r="G6" s="9"/>
      <c r="H6" s="9"/>
      <c r="I6" s="9"/>
    </row>
    <row r="7" spans="1:9" ht="15" customHeight="1">
      <c r="A7" s="121" t="s">
        <v>101</v>
      </c>
      <c r="B7" s="121"/>
      <c r="C7" s="121"/>
      <c r="D7" s="131">
        <f>(D5+D6)*2</f>
        <v>4000</v>
      </c>
      <c r="E7" s="131"/>
      <c r="F7" s="8" t="s">
        <v>102</v>
      </c>
      <c r="G7" s="9"/>
      <c r="H7" s="9"/>
      <c r="I7" s="9"/>
    </row>
    <row r="8" spans="1:9" ht="19.5" customHeight="1">
      <c r="A8" s="7"/>
      <c r="B8" s="7"/>
      <c r="C8" s="7"/>
      <c r="D8" s="10"/>
      <c r="E8" s="11"/>
      <c r="F8" s="9"/>
      <c r="G8" s="9"/>
      <c r="H8" s="9"/>
      <c r="I8" s="9"/>
    </row>
    <row r="9" spans="1:9" ht="19.5" customHeight="1">
      <c r="A9" s="7"/>
      <c r="B9" s="7"/>
      <c r="C9" s="7"/>
      <c r="D9" s="128" t="s">
        <v>21</v>
      </c>
      <c r="E9" s="128"/>
      <c r="F9" s="9"/>
      <c r="G9" s="9"/>
      <c r="H9" s="9"/>
      <c r="I9" s="9"/>
    </row>
    <row r="10" spans="1:9" ht="19.5" customHeight="1">
      <c r="A10" s="129" t="s">
        <v>22</v>
      </c>
      <c r="B10" s="129"/>
      <c r="C10" s="129"/>
      <c r="D10" s="122">
        <v>0</v>
      </c>
      <c r="E10" s="122"/>
      <c r="F10" s="12" t="s">
        <v>19</v>
      </c>
      <c r="G10" s="9"/>
      <c r="H10" s="9"/>
      <c r="I10" s="9"/>
    </row>
    <row r="11" spans="1:9" ht="19.5" customHeight="1">
      <c r="A11" s="121"/>
      <c r="B11" s="121"/>
      <c r="C11" s="121"/>
      <c r="D11" s="13"/>
      <c r="E11" s="11"/>
      <c r="F11" s="9"/>
      <c r="G11" s="9"/>
      <c r="H11" s="9"/>
      <c r="I11" s="9"/>
    </row>
    <row r="12" spans="1:9" ht="19.5" customHeight="1">
      <c r="A12" s="121"/>
      <c r="B12" s="121"/>
      <c r="C12" s="121"/>
      <c r="D12" s="130" t="s">
        <v>23</v>
      </c>
      <c r="E12" s="130"/>
      <c r="F12" s="9"/>
      <c r="G12" s="9"/>
      <c r="H12" s="9"/>
      <c r="I12" s="9"/>
    </row>
    <row r="13" spans="1:6" ht="19.5" customHeight="1">
      <c r="A13" s="121" t="s">
        <v>24</v>
      </c>
      <c r="B13" s="121"/>
      <c r="C13" s="121"/>
      <c r="D13" s="122">
        <v>0</v>
      </c>
      <c r="E13" s="122"/>
      <c r="F13" s="8" t="s">
        <v>25</v>
      </c>
    </row>
    <row r="14" spans="1:9" ht="19.5" customHeight="1">
      <c r="A14" s="121" t="s">
        <v>26</v>
      </c>
      <c r="B14" s="121"/>
      <c r="C14" s="121"/>
      <c r="D14" s="122">
        <v>0</v>
      </c>
      <c r="E14" s="122"/>
      <c r="F14" s="14" t="s">
        <v>25</v>
      </c>
      <c r="G14" s="9"/>
      <c r="H14" s="9"/>
      <c r="I14" s="9"/>
    </row>
    <row r="15" spans="1:9" ht="19.5" customHeight="1">
      <c r="A15" s="121"/>
      <c r="B15" s="121"/>
      <c r="C15" s="121"/>
      <c r="D15" s="127" t="s">
        <v>27</v>
      </c>
      <c r="E15" s="127"/>
      <c r="F15" s="9"/>
      <c r="G15" s="9"/>
      <c r="H15" s="9"/>
      <c r="I15" s="9"/>
    </row>
    <row r="16" spans="1:6" ht="19.5" customHeight="1">
      <c r="A16" s="121" t="s">
        <v>103</v>
      </c>
      <c r="B16" s="121"/>
      <c r="C16" s="121"/>
      <c r="D16" s="122"/>
      <c r="E16" s="122"/>
      <c r="F16" s="14" t="s">
        <v>102</v>
      </c>
    </row>
    <row r="17" spans="1:9" ht="19.5" customHeight="1">
      <c r="A17" s="121" t="s">
        <v>104</v>
      </c>
      <c r="B17" s="121"/>
      <c r="C17" s="121"/>
      <c r="D17" s="122">
        <v>0</v>
      </c>
      <c r="E17" s="122"/>
      <c r="F17" s="14" t="s">
        <v>102</v>
      </c>
      <c r="G17" s="9"/>
      <c r="H17" s="9"/>
      <c r="I17" s="9"/>
    </row>
    <row r="18" spans="1:9" ht="15" customHeight="1">
      <c r="A18" s="15"/>
      <c r="B18" s="15"/>
      <c r="C18" s="6"/>
      <c r="D18" s="16"/>
      <c r="E18" s="6"/>
      <c r="F18" s="6"/>
      <c r="G18" s="6"/>
      <c r="H18" s="6"/>
      <c r="I18" s="6"/>
    </row>
    <row r="19" spans="1:9" ht="20.25" customHeight="1">
      <c r="A19" s="124" t="s">
        <v>98</v>
      </c>
      <c r="B19" s="124"/>
      <c r="C19" s="124"/>
      <c r="D19" s="124"/>
      <c r="E19" s="124"/>
      <c r="F19" s="124"/>
      <c r="G19" s="124"/>
      <c r="H19" s="124"/>
      <c r="I19" s="124"/>
    </row>
    <row r="20" spans="1:9" ht="13.5" thickBot="1">
      <c r="A20" s="15"/>
      <c r="B20" s="15"/>
      <c r="C20" s="6"/>
      <c r="D20" s="6"/>
      <c r="E20" s="6"/>
      <c r="F20" s="6"/>
      <c r="G20" s="6"/>
      <c r="H20" s="6"/>
      <c r="I20" s="6"/>
    </row>
    <row r="21" spans="1:9" s="24" customFormat="1" ht="15.75" customHeight="1">
      <c r="A21" s="23" t="s">
        <v>28</v>
      </c>
      <c r="B21" s="23" t="s">
        <v>29</v>
      </c>
      <c r="C21" s="125" t="s">
        <v>30</v>
      </c>
      <c r="D21" s="120"/>
      <c r="E21" s="120"/>
      <c r="F21" s="120"/>
      <c r="G21" s="120"/>
      <c r="H21" s="120"/>
      <c r="I21" s="126"/>
    </row>
    <row r="22" spans="1:9" s="24" customFormat="1" ht="15.75" customHeight="1" thickBot="1">
      <c r="A22" s="25" t="s">
        <v>31</v>
      </c>
      <c r="B22" s="25" t="s">
        <v>32</v>
      </c>
      <c r="C22" s="25" t="s">
        <v>13</v>
      </c>
      <c r="D22" s="25" t="s">
        <v>33</v>
      </c>
      <c r="E22" s="25" t="s">
        <v>34</v>
      </c>
      <c r="F22" s="25" t="s">
        <v>107</v>
      </c>
      <c r="G22" s="25" t="s">
        <v>35</v>
      </c>
      <c r="H22" s="25" t="s">
        <v>36</v>
      </c>
      <c r="I22" s="25" t="s">
        <v>37</v>
      </c>
    </row>
    <row r="23" spans="1:10" s="32" customFormat="1" ht="16.5" thickBot="1">
      <c r="A23" s="26" t="s">
        <v>0</v>
      </c>
      <c r="B23" s="27">
        <f aca="true" t="shared" si="0" ref="B23:B33">($D$7*C49)+$C$64</f>
        <v>1089</v>
      </c>
      <c r="C23" s="28">
        <f>$B23+($C$68*$C84)+$C$75+$D$77+$D$78</f>
        <v>1785.7104469</v>
      </c>
      <c r="D23" s="29">
        <f>$B23+($C$69*$C84)+$C$75+$D$77+$D$78</f>
        <v>2257.1543023599997</v>
      </c>
      <c r="E23" s="29">
        <f>$B23+($C$70*$C84)+$C$75+$D$77+$D$78</f>
        <v>2601.2884247</v>
      </c>
      <c r="F23" s="29">
        <f>$B23+($C$71*$C84)+$C$71+$D$77+$D$78</f>
        <v>2708.42695148</v>
      </c>
      <c r="G23" s="29">
        <f>$B23+($C$72*$C84)+$C$75+$D$77+$D$78</f>
        <v>2601.2884247</v>
      </c>
      <c r="H23" s="29">
        <f>$B23+($C$73*$C84)+$C$75+$D$77+$D$78</f>
        <v>2888.72993151</v>
      </c>
      <c r="I23" s="30">
        <f>$B23+($C$74*$C84)+$C$75+$D$77+$D$78</f>
        <v>2112.9362453100002</v>
      </c>
      <c r="J23" s="31"/>
    </row>
    <row r="24" spans="1:10" s="32" customFormat="1" ht="16.5" thickBot="1">
      <c r="A24" s="33" t="s">
        <v>3</v>
      </c>
      <c r="B24" s="34">
        <f t="shared" si="0"/>
        <v>1553</v>
      </c>
      <c r="C24" s="35">
        <f>$B24+($C$68*$C85)+$C$75+$D$77+$D$78</f>
        <v>2249.7104469</v>
      </c>
      <c r="D24" s="36">
        <f>$B24+($C$69*$C85)+$C$75+$D$77+$D$78</f>
        <v>2721.1543023599997</v>
      </c>
      <c r="E24" s="36">
        <f>$B24+($C$70*$C85)+$C$75+$D$77+$D$78</f>
        <v>3065.2884247</v>
      </c>
      <c r="F24" s="29">
        <f aca="true" t="shared" si="1" ref="F24:F33">$B24+($C$71*$C85)+$C$71+$D$77+$D$78</f>
        <v>3172.42695148</v>
      </c>
      <c r="G24" s="36">
        <f>$B24+($C$72*$C85)+$C$75+$D$77+$D$78</f>
        <v>3065.2884247</v>
      </c>
      <c r="H24" s="36">
        <f>$B24+($C$73*$C85)+$C$75+$D$77+$D$78</f>
        <v>3352.72993151</v>
      </c>
      <c r="I24" s="37">
        <f>$B24+($C$74*$C85)+$C$75+$D$77+$D$78</f>
        <v>2576.9362453100002</v>
      </c>
      <c r="J24" s="31"/>
    </row>
    <row r="25" spans="1:10" s="32" customFormat="1" ht="16.5" thickBot="1">
      <c r="A25" s="33" t="s">
        <v>1</v>
      </c>
      <c r="B25" s="34">
        <f t="shared" si="0"/>
        <v>1897</v>
      </c>
      <c r="C25" s="35">
        <f>$B25+($C$68*$C86)+$C$75+$D$77+$D$78</f>
        <v>2585.7067589</v>
      </c>
      <c r="D25" s="36">
        <f>$B25+($C$69*$C86)+$C$75+$D$77+$D$78</f>
        <v>3050.93135516</v>
      </c>
      <c r="E25" s="36">
        <f>$B25+($C$70*$C86)+$C$75+$D$77+$D$78</f>
        <v>3390.5256807</v>
      </c>
      <c r="F25" s="29">
        <f t="shared" si="1"/>
        <v>3495.27622188</v>
      </c>
      <c r="G25" s="36">
        <f>$B25+($C$72*$C86)+$C$75+$D$77+$D$78</f>
        <v>3390.5256807</v>
      </c>
      <c r="H25" s="36">
        <f>$B25+($C$73*$C86)+$C$75+$D$77+$D$78</f>
        <v>3674.1752763100003</v>
      </c>
      <c r="I25" s="37">
        <f>$B25+($C$74*$C86)+$C$75+$D$77+$D$78</f>
        <v>2908.61581411</v>
      </c>
      <c r="J25" s="31"/>
    </row>
    <row r="26" spans="1:10" s="32" customFormat="1" ht="16.5" thickBot="1">
      <c r="A26" s="33" t="s">
        <v>2</v>
      </c>
      <c r="B26" s="34">
        <f t="shared" si="0"/>
        <v>1785</v>
      </c>
      <c r="C26" s="35">
        <f>$B26+($C$68*$C87)+$C$75+$D$77+$D$78</f>
        <v>2481.9538125</v>
      </c>
      <c r="D26" s="36">
        <f>$B26+($C$69*$C87)+$C$75+$D$77+$D$78</f>
        <v>2953.5867749999998</v>
      </c>
      <c r="E26" s="36">
        <f>$B26+($C$70*$C87)+$C$75+$D$77+$D$78</f>
        <v>3297.8589375</v>
      </c>
      <c r="F26" s="29">
        <f t="shared" si="1"/>
        <v>3405.070075</v>
      </c>
      <c r="G26" s="36">
        <f>$B26+($C$72*$C87)+$C$75+$D$77+$D$78</f>
        <v>3297.8589375</v>
      </c>
      <c r="H26" s="36">
        <f>$B26+($C$73*$C87)+$C$75+$D$77+$D$78</f>
        <v>3585.41574375</v>
      </c>
      <c r="I26" s="37">
        <f>$B26+($C$74*$C87)+$C$75+$D$77+$D$78</f>
        <v>2809.31086875</v>
      </c>
      <c r="J26" s="31"/>
    </row>
    <row r="27" spans="1:10" s="32" customFormat="1" ht="16.5" thickBot="1">
      <c r="A27" s="33" t="s">
        <v>4</v>
      </c>
      <c r="B27" s="34">
        <f t="shared" si="0"/>
        <v>2333</v>
      </c>
      <c r="C27" s="35">
        <f aca="true" t="shared" si="2" ref="C27:C33">$B27+($C$68*$C89)+$C$75+$D$77+$D$78</f>
        <v>3027.2794749</v>
      </c>
      <c r="D27" s="36">
        <f aca="true" t="shared" si="3" ref="D27:D33">$B27+($C$69*$C89)+$C$75+$D$77+$D$78</f>
        <v>3496.8343455599997</v>
      </c>
      <c r="E27" s="36">
        <f aca="true" t="shared" si="4" ref="E27:E33">$B27+($C$70*$C89)+$C$75+$D$77+$D$78</f>
        <v>3839.5895886999997</v>
      </c>
      <c r="F27" s="29">
        <f t="shared" si="1"/>
        <v>3953.070075</v>
      </c>
      <c r="G27" s="36">
        <f aca="true" t="shared" si="5" ref="G27:G33">$B27+($C$72*$C89)+$C$75+$D$77+$D$78</f>
        <v>3839.5895886999997</v>
      </c>
      <c r="H27" s="36">
        <f>$B27+($C$73*$C89)+$C$75+$D$77+$D$78</f>
        <v>4125.87937271</v>
      </c>
      <c r="I27" s="37">
        <f>$B27+($C$74*$C89)+$C$75+$D$77+$D$78</f>
        <v>3353.19414251</v>
      </c>
      <c r="J27" s="31"/>
    </row>
    <row r="28" spans="1:10" s="32" customFormat="1" ht="16.5" thickBot="1">
      <c r="A28" s="33" t="s">
        <v>5</v>
      </c>
      <c r="B28" s="34">
        <f t="shared" si="0"/>
        <v>1537</v>
      </c>
      <c r="C28" s="35">
        <f t="shared" si="2"/>
        <v>2233.2238620999997</v>
      </c>
      <c r="D28" s="36">
        <f t="shared" si="3"/>
        <v>2704.2896172399996</v>
      </c>
      <c r="E28" s="36">
        <f t="shared" si="4"/>
        <v>3048.1477423</v>
      </c>
      <c r="F28" s="29">
        <f t="shared" si="1"/>
        <v>3150.0028090799997</v>
      </c>
      <c r="G28" s="36">
        <f t="shared" si="5"/>
        <v>3048.1477423</v>
      </c>
      <c r="H28" s="36">
        <f>$B28+($C$73*$C90)+$C$75+$D$77+$D$78</f>
        <v>3335.35871959</v>
      </c>
      <c r="I28" s="37">
        <f>$B28+($C$74*$C90)+$C$75+$D$77+$D$78</f>
        <v>2560.18722379</v>
      </c>
      <c r="J28" s="31"/>
    </row>
    <row r="29" spans="1:10" s="32" customFormat="1" ht="16.5" thickBot="1">
      <c r="A29" s="33" t="s">
        <v>6</v>
      </c>
      <c r="B29" s="34">
        <f t="shared" si="0"/>
        <v>2117</v>
      </c>
      <c r="C29" s="35">
        <f t="shared" si="2"/>
        <v>2816.1462989</v>
      </c>
      <c r="D29" s="36">
        <f t="shared" si="3"/>
        <v>3289.48293116</v>
      </c>
      <c r="E29" s="36">
        <f t="shared" si="4"/>
        <v>3634.9987007</v>
      </c>
      <c r="F29" s="29">
        <f t="shared" si="1"/>
        <v>3735.1410913199998</v>
      </c>
      <c r="G29" s="36">
        <f t="shared" si="5"/>
        <v>3634.9987007</v>
      </c>
      <c r="H29" s="36">
        <f>$B29+($C$73*$C91)+$C$75+$D$77+$D$78</f>
        <v>3923.5942423100005</v>
      </c>
      <c r="I29" s="37">
        <f>$B29+($C$74*$C91)+$C$75+$D$77+$D$78</f>
        <v>3144.6858601100002</v>
      </c>
      <c r="J29" s="31"/>
    </row>
    <row r="30" spans="1:10" s="32" customFormat="1" ht="16.5" thickBot="1">
      <c r="A30" s="33" t="s">
        <v>7</v>
      </c>
      <c r="B30" s="34">
        <f t="shared" si="0"/>
        <v>1205</v>
      </c>
      <c r="C30" s="35">
        <f t="shared" si="2"/>
        <v>1904.1462989000001</v>
      </c>
      <c r="D30" s="36">
        <f t="shared" si="3"/>
        <v>2377.48293116</v>
      </c>
      <c r="E30" s="36">
        <f t="shared" si="4"/>
        <v>2722.9987007</v>
      </c>
      <c r="F30" s="29">
        <f t="shared" si="1"/>
        <v>2830.86398988</v>
      </c>
      <c r="G30" s="36">
        <f t="shared" si="5"/>
        <v>2722.9987007</v>
      </c>
      <c r="H30" s="36">
        <f>$B30+($C$73*$C92)+$C$75+$D$77+$D$78</f>
        <v>3011.5942423100005</v>
      </c>
      <c r="I30" s="37">
        <f>$B30+($C$74*$C92)+$C$75+$D$77+$D$78</f>
        <v>2232.6858601100002</v>
      </c>
      <c r="J30" s="31"/>
    </row>
    <row r="31" spans="1:10" s="32" customFormat="1" ht="16.5" thickBot="1">
      <c r="A31" s="33" t="s">
        <v>8</v>
      </c>
      <c r="B31" s="34">
        <f t="shared" si="0"/>
        <v>1897</v>
      </c>
      <c r="C31" s="35">
        <f t="shared" si="2"/>
        <v>2596.6340549</v>
      </c>
      <c r="D31" s="36">
        <f t="shared" si="3"/>
        <v>3070.34969756</v>
      </c>
      <c r="E31" s="36">
        <f t="shared" si="4"/>
        <v>3416.1421287000003</v>
      </c>
      <c r="F31" s="29">
        <f t="shared" si="1"/>
        <v>3522.86398988</v>
      </c>
      <c r="G31" s="36">
        <f t="shared" si="5"/>
        <v>3416.1421287000003</v>
      </c>
      <c r="H31" s="36">
        <f>$B31+($C$73*$C93)+$C$75+$D$77+$D$78+($B$76*$D$7/100)</f>
        <v>5704.96875471</v>
      </c>
      <c r="I31" s="37">
        <f>$B31+($C$74*$C93)+$C$75+$D$77+$D$78+($B$76*$D$7/100)</f>
        <v>4925.43668451</v>
      </c>
      <c r="J31" s="31"/>
    </row>
    <row r="32" spans="1:10" s="32" customFormat="1" ht="16.5" thickBot="1">
      <c r="A32" s="33" t="s">
        <v>18</v>
      </c>
      <c r="B32" s="34">
        <f t="shared" si="0"/>
        <v>1725</v>
      </c>
      <c r="C32" s="35">
        <f t="shared" si="2"/>
        <v>2415.1580221</v>
      </c>
      <c r="D32" s="36">
        <f t="shared" si="3"/>
        <v>2881.51032124</v>
      </c>
      <c r="E32" s="36">
        <f t="shared" si="4"/>
        <v>3221.9278223</v>
      </c>
      <c r="F32" s="29">
        <f t="shared" si="1"/>
        <v>3352.15294508</v>
      </c>
      <c r="G32" s="36">
        <f t="shared" si="5"/>
        <v>3221.9278223</v>
      </c>
      <c r="H32" s="36">
        <f>$B32+($C$73*$C94)+$C$75+$D$77+$D$78</f>
        <v>3506.26498359</v>
      </c>
      <c r="I32" s="37">
        <f>$B32+($C$74*$C94)+$C$75+$D$77+$D$78</f>
        <v>2738.8498077900003</v>
      </c>
      <c r="J32" s="31"/>
    </row>
    <row r="33" spans="1:10" s="32" customFormat="1" ht="15.75">
      <c r="A33" s="33" t="s">
        <v>39</v>
      </c>
      <c r="B33" s="34">
        <f t="shared" si="0"/>
        <v>2361</v>
      </c>
      <c r="C33" s="35">
        <f t="shared" si="2"/>
        <v>3051.1580221</v>
      </c>
      <c r="D33" s="36">
        <f t="shared" si="3"/>
        <v>3517.51032124</v>
      </c>
      <c r="E33" s="36">
        <f t="shared" si="4"/>
        <v>3857.9278223</v>
      </c>
      <c r="F33" s="29">
        <f t="shared" si="1"/>
        <v>3963.1113633200002</v>
      </c>
      <c r="G33" s="36">
        <f t="shared" si="5"/>
        <v>3857.9278223</v>
      </c>
      <c r="H33" s="36">
        <f>$B33+($C$73*$C95)+$C$75+$D$77+$D$78</f>
        <v>4142.26498359</v>
      </c>
      <c r="I33" s="37">
        <f>$B33+($C$74*$C95)+$C$75+$D$77+$D$78</f>
        <v>3374.8498077900003</v>
      </c>
      <c r="J33" s="31"/>
    </row>
    <row r="34" spans="1:10" s="32" customFormat="1" ht="15.75">
      <c r="A34" s="33"/>
      <c r="B34" s="38"/>
      <c r="C34" s="39"/>
      <c r="D34" s="40"/>
      <c r="E34" s="40"/>
      <c r="F34" s="111"/>
      <c r="G34" s="40"/>
      <c r="H34" s="40"/>
      <c r="I34" s="41"/>
      <c r="J34" s="31"/>
    </row>
    <row r="35" spans="1:10" s="32" customFormat="1" ht="15.75">
      <c r="A35" s="33" t="s">
        <v>9</v>
      </c>
      <c r="B35" s="42">
        <f>($D$16*C61)</f>
        <v>0</v>
      </c>
      <c r="C35" s="43" t="s">
        <v>40</v>
      </c>
      <c r="D35" s="44" t="s">
        <v>40</v>
      </c>
      <c r="E35" s="44" t="s">
        <v>40</v>
      </c>
      <c r="F35" s="110" t="s">
        <v>40</v>
      </c>
      <c r="G35" s="44" t="s">
        <v>40</v>
      </c>
      <c r="H35" s="44" t="s">
        <v>40</v>
      </c>
      <c r="I35" s="45" t="s">
        <v>40</v>
      </c>
      <c r="J35" s="31"/>
    </row>
    <row r="36" spans="1:10" s="32" customFormat="1" ht="16.5" thickBot="1">
      <c r="A36" s="46" t="s">
        <v>10</v>
      </c>
      <c r="B36" s="47">
        <f>($D$17*C62)</f>
        <v>0</v>
      </c>
      <c r="C36" s="49" t="s">
        <v>40</v>
      </c>
      <c r="D36" s="48" t="s">
        <v>40</v>
      </c>
      <c r="E36" s="48" t="s">
        <v>40</v>
      </c>
      <c r="F36" s="48" t="s">
        <v>40</v>
      </c>
      <c r="G36" s="48" t="s">
        <v>40</v>
      </c>
      <c r="H36" s="48" t="s">
        <v>40</v>
      </c>
      <c r="I36" s="50" t="s">
        <v>40</v>
      </c>
      <c r="J36" s="31"/>
    </row>
    <row r="37" s="22" customFormat="1" ht="12.75"/>
    <row r="38" s="22" customFormat="1" ht="12.75"/>
    <row r="46" spans="1:3" ht="12.75">
      <c r="A46" s="3" t="s">
        <v>41</v>
      </c>
      <c r="B46" s="3"/>
      <c r="C46" s="3"/>
    </row>
    <row r="47" spans="8:16" ht="12.75">
      <c r="H47" s="114"/>
      <c r="I47" s="114"/>
      <c r="J47" s="114"/>
      <c r="K47" s="114"/>
      <c r="L47" s="114"/>
      <c r="M47" s="114"/>
      <c r="N47" s="114"/>
      <c r="O47" s="114"/>
      <c r="P47" s="114"/>
    </row>
    <row r="48" spans="2:16" ht="15.75">
      <c r="B48" s="17" t="s">
        <v>105</v>
      </c>
      <c r="C48" s="18" t="s">
        <v>42</v>
      </c>
      <c r="D48" s="4"/>
      <c r="E48" s="99"/>
      <c r="F48" s="100"/>
      <c r="G48" s="101"/>
      <c r="H48" s="115"/>
      <c r="I48" s="114"/>
      <c r="J48" s="114"/>
      <c r="K48" s="114"/>
      <c r="L48" s="114"/>
      <c r="M48" s="114"/>
      <c r="N48" s="114"/>
      <c r="O48" s="114"/>
      <c r="P48" s="114"/>
    </row>
    <row r="49" spans="1:16" ht="12.75">
      <c r="A49" t="s">
        <v>0</v>
      </c>
      <c r="B49" s="108">
        <v>0.231</v>
      </c>
      <c r="C49" s="112">
        <f aca="true" t="shared" si="6" ref="C49:C59">B49*((100-$D$10)/100)</f>
        <v>0.231</v>
      </c>
      <c r="D49" s="19"/>
      <c r="E49" s="108">
        <v>0.216</v>
      </c>
      <c r="F49" s="102"/>
      <c r="G49" s="103"/>
      <c r="H49" s="114"/>
      <c r="I49" s="114"/>
      <c r="J49" s="114"/>
      <c r="K49" s="114"/>
      <c r="L49" s="114"/>
      <c r="M49" s="116"/>
      <c r="N49" s="116"/>
      <c r="O49" s="117"/>
      <c r="P49" s="113"/>
    </row>
    <row r="50" spans="1:16" ht="12.75">
      <c r="A50" t="s">
        <v>3</v>
      </c>
      <c r="B50" s="108">
        <v>0.347</v>
      </c>
      <c r="C50" s="112">
        <f t="shared" si="6"/>
        <v>0.347</v>
      </c>
      <c r="D50" s="19"/>
      <c r="E50" s="108">
        <v>27.6</v>
      </c>
      <c r="F50" s="102"/>
      <c r="G50" s="103"/>
      <c r="H50" s="114"/>
      <c r="I50" s="114"/>
      <c r="J50" s="114"/>
      <c r="K50" s="114"/>
      <c r="L50" s="114"/>
      <c r="M50" s="116"/>
      <c r="N50" s="116"/>
      <c r="O50" s="117"/>
      <c r="P50" s="113"/>
    </row>
    <row r="51" spans="1:16" ht="12.75">
      <c r="A51" t="s">
        <v>1</v>
      </c>
      <c r="B51" s="108">
        <v>0.433</v>
      </c>
      <c r="C51" s="112">
        <f t="shared" si="6"/>
        <v>0.433</v>
      </c>
      <c r="D51" s="19"/>
      <c r="E51" s="108">
        <v>37.2</v>
      </c>
      <c r="F51" s="102"/>
      <c r="G51" s="103"/>
      <c r="H51" s="114"/>
      <c r="I51" s="114"/>
      <c r="J51" s="114"/>
      <c r="K51" s="114"/>
      <c r="L51" s="114"/>
      <c r="M51" s="116"/>
      <c r="N51" s="116"/>
      <c r="O51" s="117"/>
      <c r="P51" s="113"/>
    </row>
    <row r="52" spans="1:16" ht="12.75">
      <c r="A52" t="s">
        <v>2</v>
      </c>
      <c r="B52" s="108">
        <v>0.405</v>
      </c>
      <c r="C52" s="112">
        <f t="shared" si="6"/>
        <v>0.405</v>
      </c>
      <c r="D52" s="19"/>
      <c r="E52" s="108">
        <v>36</v>
      </c>
      <c r="F52" s="102"/>
      <c r="G52" s="103"/>
      <c r="H52" s="114"/>
      <c r="I52" s="114"/>
      <c r="J52" s="114"/>
      <c r="K52" s="114"/>
      <c r="L52" s="114"/>
      <c r="M52" s="116"/>
      <c r="N52" s="116"/>
      <c r="O52" s="117"/>
      <c r="P52" s="113"/>
    </row>
    <row r="53" spans="1:16" ht="12.75">
      <c r="A53" t="s">
        <v>4</v>
      </c>
      <c r="B53" s="108">
        <v>0.542</v>
      </c>
      <c r="C53" s="112">
        <f t="shared" si="6"/>
        <v>0.542</v>
      </c>
      <c r="D53" s="19"/>
      <c r="E53" s="108">
        <v>37.2</v>
      </c>
      <c r="F53" s="102"/>
      <c r="G53" s="103"/>
      <c r="H53" s="114"/>
      <c r="I53" s="114"/>
      <c r="J53" s="114"/>
      <c r="K53" s="114"/>
      <c r="L53" s="114"/>
      <c r="M53" s="116"/>
      <c r="N53" s="116"/>
      <c r="O53" s="117"/>
      <c r="P53" s="113"/>
    </row>
    <row r="54" spans="1:16" ht="12.75">
      <c r="A54" t="s">
        <v>5</v>
      </c>
      <c r="B54" s="108">
        <v>0.343</v>
      </c>
      <c r="C54" s="112">
        <f t="shared" si="6"/>
        <v>0.343</v>
      </c>
      <c r="D54" s="19"/>
      <c r="E54" s="108">
        <v>24</v>
      </c>
      <c r="F54" s="102"/>
      <c r="G54" s="103"/>
      <c r="H54" s="114"/>
      <c r="I54" s="114"/>
      <c r="J54" s="114"/>
      <c r="K54" s="114"/>
      <c r="L54" s="114"/>
      <c r="M54" s="116"/>
      <c r="N54" s="116"/>
      <c r="O54" s="117"/>
      <c r="P54" s="113"/>
    </row>
    <row r="55" spans="1:16" ht="12.75">
      <c r="A55" t="s">
        <v>6</v>
      </c>
      <c r="B55" s="108">
        <v>0.488</v>
      </c>
      <c r="C55" s="112">
        <f t="shared" si="6"/>
        <v>0.488</v>
      </c>
      <c r="D55" s="19"/>
      <c r="E55" s="108">
        <v>33.6</v>
      </c>
      <c r="F55" s="102"/>
      <c r="G55" s="103"/>
      <c r="H55" s="114"/>
      <c r="I55" s="114"/>
      <c r="J55" s="114"/>
      <c r="K55" s="114"/>
      <c r="L55" s="114"/>
      <c r="M55" s="116"/>
      <c r="N55" s="116"/>
      <c r="O55" s="117"/>
      <c r="P55" s="113"/>
    </row>
    <row r="56" spans="1:16" ht="12.75">
      <c r="A56" t="s">
        <v>7</v>
      </c>
      <c r="B56" s="108">
        <v>0.26</v>
      </c>
      <c r="C56" s="112">
        <f t="shared" si="6"/>
        <v>0.26</v>
      </c>
      <c r="D56" s="19"/>
      <c r="E56" s="108">
        <v>22.8</v>
      </c>
      <c r="F56" s="102"/>
      <c r="G56" s="103"/>
      <c r="H56" s="114"/>
      <c r="I56" s="114"/>
      <c r="J56" s="114"/>
      <c r="K56" s="114"/>
      <c r="L56" s="114"/>
      <c r="M56" s="116"/>
      <c r="N56" s="116"/>
      <c r="O56" s="117"/>
      <c r="P56" s="113"/>
    </row>
    <row r="57" spans="1:16" ht="12.75">
      <c r="A57" t="s">
        <v>8</v>
      </c>
      <c r="B57" s="108">
        <v>0.433</v>
      </c>
      <c r="C57" s="112">
        <f t="shared" si="6"/>
        <v>0.433</v>
      </c>
      <c r="D57" s="19"/>
      <c r="E57" s="108">
        <v>37.2</v>
      </c>
      <c r="F57" s="102"/>
      <c r="G57" s="103"/>
      <c r="H57" s="114"/>
      <c r="I57" s="114"/>
      <c r="J57" s="114"/>
      <c r="K57" s="114"/>
      <c r="L57" s="114"/>
      <c r="M57" s="118"/>
      <c r="N57" s="118"/>
      <c r="O57" s="119"/>
      <c r="P57" s="113"/>
    </row>
    <row r="58" spans="1:16" ht="12.75">
      <c r="A58" t="s">
        <v>18</v>
      </c>
      <c r="B58" s="108">
        <v>0.39</v>
      </c>
      <c r="C58" s="112">
        <f t="shared" si="6"/>
        <v>0.39</v>
      </c>
      <c r="D58" s="19"/>
      <c r="E58" s="108">
        <v>36</v>
      </c>
      <c r="F58" s="102"/>
      <c r="G58" s="103"/>
      <c r="H58" s="114"/>
      <c r="I58" s="114"/>
      <c r="J58" s="114"/>
      <c r="K58" s="114"/>
      <c r="L58" s="114"/>
      <c r="M58" s="118"/>
      <c r="N58" s="118"/>
      <c r="O58" s="117"/>
      <c r="P58" s="117"/>
    </row>
    <row r="59" spans="1:16" ht="12.75">
      <c r="A59" t="s">
        <v>43</v>
      </c>
      <c r="B59" s="108">
        <v>0.549</v>
      </c>
      <c r="C59" s="112">
        <f t="shared" si="6"/>
        <v>0.549</v>
      </c>
      <c r="D59" s="19"/>
      <c r="E59" s="108">
        <v>54</v>
      </c>
      <c r="F59" s="102"/>
      <c r="G59" s="103"/>
      <c r="H59" s="114"/>
      <c r="I59" s="114"/>
      <c r="J59" s="114"/>
      <c r="K59" s="114"/>
      <c r="L59" s="114"/>
      <c r="M59" s="118"/>
      <c r="N59" s="118"/>
      <c r="O59" s="117"/>
      <c r="P59" s="117"/>
    </row>
    <row r="60" spans="2:16" ht="12.75">
      <c r="B60" s="108"/>
      <c r="C60" s="112"/>
      <c r="D60" s="19"/>
      <c r="E60" s="108"/>
      <c r="F60" s="102"/>
      <c r="G60" s="103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1:16" ht="12.75">
      <c r="A61" t="s">
        <v>9</v>
      </c>
      <c r="B61" s="108">
        <v>0.348</v>
      </c>
      <c r="C61" s="112">
        <f>B61*((100-$D$10)/100)</f>
        <v>0.348</v>
      </c>
      <c r="D61" s="19"/>
      <c r="E61" s="108">
        <v>34.8</v>
      </c>
      <c r="F61" s="102"/>
      <c r="G61" s="103"/>
      <c r="H61" s="114"/>
      <c r="I61" s="114"/>
      <c r="J61" s="114"/>
      <c r="K61" s="114"/>
      <c r="L61" s="114"/>
      <c r="M61" s="114"/>
      <c r="N61" s="114"/>
      <c r="O61" s="114"/>
      <c r="P61" s="114"/>
    </row>
    <row r="62" spans="1:16" ht="12.75">
      <c r="A62" t="s">
        <v>10</v>
      </c>
      <c r="B62" s="108">
        <v>0.66</v>
      </c>
      <c r="C62" s="112">
        <f>B62*((100-$D$10)/100)</f>
        <v>0.66</v>
      </c>
      <c r="D62" s="19"/>
      <c r="E62" s="108">
        <v>66</v>
      </c>
      <c r="F62" s="102"/>
      <c r="G62" s="103"/>
      <c r="H62" s="114"/>
      <c r="I62" s="114"/>
      <c r="J62" s="114"/>
      <c r="K62" s="114"/>
      <c r="L62" s="114"/>
      <c r="M62" s="114"/>
      <c r="N62" s="114"/>
      <c r="O62" s="114"/>
      <c r="P62" s="114"/>
    </row>
    <row r="63" spans="2:16" ht="12.75">
      <c r="B63" s="108"/>
      <c r="C63" s="112"/>
      <c r="D63" s="19"/>
      <c r="E63" s="108"/>
      <c r="F63" s="102"/>
      <c r="G63" s="103"/>
      <c r="H63" s="114"/>
      <c r="I63" s="114"/>
      <c r="J63" s="114"/>
      <c r="K63" s="114"/>
      <c r="L63" s="114"/>
      <c r="M63" s="114"/>
      <c r="N63" s="114"/>
      <c r="O63" s="114"/>
      <c r="P63" s="114"/>
    </row>
    <row r="64" spans="1:16" ht="12.75">
      <c r="A64" t="s">
        <v>11</v>
      </c>
      <c r="B64" s="108">
        <v>165</v>
      </c>
      <c r="C64" s="112">
        <f>B64*((100-$D$10)/100)</f>
        <v>165</v>
      </c>
      <c r="D64" s="19"/>
      <c r="E64" s="108">
        <v>165</v>
      </c>
      <c r="F64" s="104"/>
      <c r="G64" s="103"/>
      <c r="H64" s="114"/>
      <c r="I64" s="114"/>
      <c r="J64" s="114"/>
      <c r="K64" s="114"/>
      <c r="L64" s="114"/>
      <c r="M64" s="114"/>
      <c r="N64" s="114"/>
      <c r="O64" s="114"/>
      <c r="P64" s="114"/>
    </row>
    <row r="65" spans="2:16" ht="12.75">
      <c r="B65" s="108"/>
      <c r="C65" s="112"/>
      <c r="D65" s="19"/>
      <c r="E65" s="108"/>
      <c r="F65" s="104"/>
      <c r="G65" s="103"/>
      <c r="H65" s="114"/>
      <c r="I65" s="114"/>
      <c r="J65" s="114"/>
      <c r="K65" s="114"/>
      <c r="L65" s="114"/>
      <c r="M65" s="114"/>
      <c r="N65" s="114"/>
      <c r="O65" s="114"/>
      <c r="P65" s="114"/>
    </row>
    <row r="66" spans="2:16" ht="12.75">
      <c r="B66" s="108"/>
      <c r="C66" s="112"/>
      <c r="D66" s="19"/>
      <c r="E66" s="108"/>
      <c r="F66" s="104"/>
      <c r="G66" s="105"/>
      <c r="H66" s="114"/>
      <c r="I66" s="114"/>
      <c r="J66" s="114"/>
      <c r="K66" s="114"/>
      <c r="L66" s="114"/>
      <c r="M66" s="114"/>
      <c r="N66" s="114"/>
      <c r="O66" s="114"/>
      <c r="P66" s="114"/>
    </row>
    <row r="67" spans="2:16" ht="12.75">
      <c r="B67" s="109" t="s">
        <v>106</v>
      </c>
      <c r="C67" s="112" t="s">
        <v>42</v>
      </c>
      <c r="D67" s="19"/>
      <c r="E67" s="109" t="s">
        <v>106</v>
      </c>
      <c r="F67" s="106"/>
      <c r="G67" s="103"/>
      <c r="H67" s="114"/>
      <c r="I67" s="114"/>
      <c r="J67" s="114"/>
      <c r="K67" s="114"/>
      <c r="L67" s="114"/>
      <c r="M67" s="114"/>
      <c r="N67" s="114"/>
      <c r="O67" s="114"/>
      <c r="P67" s="114"/>
    </row>
    <row r="68" spans="1:16" ht="12.75">
      <c r="A68" t="s">
        <v>13</v>
      </c>
      <c r="B68" s="108">
        <v>6.1</v>
      </c>
      <c r="C68" s="112">
        <f aca="true" t="shared" si="7" ref="C68:C74">B68*((100-$D$10)/100)</f>
        <v>6.1</v>
      </c>
      <c r="D68" s="19"/>
      <c r="E68" s="108">
        <v>5.4</v>
      </c>
      <c r="F68" s="106"/>
      <c r="G68" s="103"/>
      <c r="H68" s="116"/>
      <c r="I68" s="116"/>
      <c r="J68" s="117"/>
      <c r="K68" s="113"/>
      <c r="L68" s="114"/>
      <c r="M68" s="114"/>
      <c r="N68" s="114"/>
      <c r="O68" s="114"/>
      <c r="P68" s="114"/>
    </row>
    <row r="69" spans="1:16" ht="12.75">
      <c r="A69" t="s">
        <v>14</v>
      </c>
      <c r="B69" s="108">
        <v>10.84</v>
      </c>
      <c r="C69" s="112">
        <f t="shared" si="7"/>
        <v>10.84</v>
      </c>
      <c r="D69" s="19"/>
      <c r="E69" s="108">
        <v>876</v>
      </c>
      <c r="F69" s="106"/>
      <c r="G69" s="103"/>
      <c r="H69" s="116"/>
      <c r="I69" s="116"/>
      <c r="J69" s="117"/>
      <c r="K69" s="113"/>
      <c r="L69" s="114"/>
      <c r="M69" s="114"/>
      <c r="N69" s="114"/>
      <c r="O69" s="114"/>
      <c r="P69" s="114"/>
    </row>
    <row r="70" spans="1:16" ht="12.75">
      <c r="A70" t="s">
        <v>15</v>
      </c>
      <c r="B70" s="108">
        <v>14.3</v>
      </c>
      <c r="C70" s="112">
        <f t="shared" si="7"/>
        <v>14.3</v>
      </c>
      <c r="D70" s="19"/>
      <c r="E70" s="108">
        <v>1428</v>
      </c>
      <c r="F70" s="106"/>
      <c r="G70" s="103"/>
      <c r="H70" s="116"/>
      <c r="I70" s="116"/>
      <c r="J70" s="117"/>
      <c r="K70" s="113"/>
      <c r="L70" s="114"/>
      <c r="M70" s="114"/>
      <c r="N70" s="114"/>
      <c r="O70" s="114"/>
      <c r="P70" s="114"/>
    </row>
    <row r="71" spans="1:16" ht="12.75">
      <c r="A71" s="17" t="s">
        <v>108</v>
      </c>
      <c r="B71" s="108">
        <v>16.12</v>
      </c>
      <c r="C71" s="112">
        <f t="shared" si="7"/>
        <v>16.12</v>
      </c>
      <c r="D71" s="19"/>
      <c r="E71" s="108"/>
      <c r="F71" s="106"/>
      <c r="G71" s="103"/>
      <c r="H71" s="116"/>
      <c r="I71" s="116"/>
      <c r="J71" s="117"/>
      <c r="K71" s="113"/>
      <c r="L71" s="114"/>
      <c r="M71" s="114"/>
      <c r="N71" s="114"/>
      <c r="O71" s="114"/>
      <c r="P71" s="114"/>
    </row>
    <row r="72" spans="1:16" ht="12.75">
      <c r="A72" t="s">
        <v>16</v>
      </c>
      <c r="B72" s="108">
        <v>14.3</v>
      </c>
      <c r="C72" s="112">
        <f t="shared" si="7"/>
        <v>14.3</v>
      </c>
      <c r="D72" s="19"/>
      <c r="E72" s="108">
        <v>1428</v>
      </c>
      <c r="F72" s="106"/>
      <c r="G72" s="103"/>
      <c r="H72" s="116"/>
      <c r="I72" s="116"/>
      <c r="J72" s="117"/>
      <c r="K72" s="113"/>
      <c r="L72" s="114"/>
      <c r="M72" s="114"/>
      <c r="N72" s="114"/>
      <c r="O72" s="114"/>
      <c r="P72" s="114"/>
    </row>
    <row r="73" spans="1:16" ht="12.75">
      <c r="A73" t="s">
        <v>44</v>
      </c>
      <c r="B73" s="108">
        <v>17.19</v>
      </c>
      <c r="C73" s="112">
        <f t="shared" si="7"/>
        <v>17.19</v>
      </c>
      <c r="D73" s="19"/>
      <c r="E73" s="108">
        <v>1680</v>
      </c>
      <c r="F73" s="106"/>
      <c r="G73" s="103"/>
      <c r="H73" s="116"/>
      <c r="I73" s="116"/>
      <c r="J73" s="117"/>
      <c r="K73" s="113"/>
      <c r="L73" s="114"/>
      <c r="M73" s="114"/>
      <c r="N73" s="114"/>
      <c r="O73" s="114"/>
      <c r="P73" s="114"/>
    </row>
    <row r="74" spans="1:16" ht="12.75">
      <c r="A74" t="s">
        <v>17</v>
      </c>
      <c r="B74" s="108">
        <v>9.39</v>
      </c>
      <c r="C74" s="112">
        <f t="shared" si="7"/>
        <v>9.39</v>
      </c>
      <c r="D74" s="19"/>
      <c r="E74" s="108">
        <v>876</v>
      </c>
      <c r="F74" s="106"/>
      <c r="G74" s="103"/>
      <c r="H74" s="116"/>
      <c r="I74" s="116"/>
      <c r="J74" s="117"/>
      <c r="K74" s="113"/>
      <c r="L74" s="114"/>
      <c r="M74" s="114"/>
      <c r="N74" s="114"/>
      <c r="O74" s="114"/>
      <c r="P74" s="114"/>
    </row>
    <row r="75" spans="1:16" ht="12.75">
      <c r="A75" t="s">
        <v>45</v>
      </c>
      <c r="B75" s="108">
        <v>90</v>
      </c>
      <c r="C75" s="107">
        <v>90</v>
      </c>
      <c r="D75" s="19"/>
      <c r="E75" s="108">
        <v>90</v>
      </c>
      <c r="F75" s="106"/>
      <c r="G75" s="103"/>
      <c r="H75" s="116"/>
      <c r="I75" s="116"/>
      <c r="J75" s="117"/>
      <c r="K75" s="113"/>
      <c r="L75" s="114"/>
      <c r="M75" s="114"/>
      <c r="N75" s="114"/>
      <c r="O75" s="114"/>
      <c r="P75" s="114"/>
    </row>
    <row r="76" spans="1:16" ht="12.75">
      <c r="A76" t="s">
        <v>96</v>
      </c>
      <c r="B76" s="108">
        <v>50</v>
      </c>
      <c r="C76" s="107">
        <v>50</v>
      </c>
      <c r="D76" s="19"/>
      <c r="E76" s="108">
        <v>50</v>
      </c>
      <c r="F76" s="106"/>
      <c r="G76" s="103"/>
      <c r="H76" s="116"/>
      <c r="I76" s="116"/>
      <c r="J76" s="117"/>
      <c r="K76" s="113"/>
      <c r="L76" s="114"/>
      <c r="M76" s="114"/>
      <c r="N76" s="114"/>
      <c r="O76" s="114"/>
      <c r="P76" s="114"/>
    </row>
    <row r="77" spans="1:16" ht="12.75">
      <c r="A77" t="s">
        <v>46</v>
      </c>
      <c r="B77" s="108">
        <v>50</v>
      </c>
      <c r="C77" s="107">
        <v>50</v>
      </c>
      <c r="D77" s="20">
        <f>C77*D13</f>
        <v>0</v>
      </c>
      <c r="E77" s="108">
        <v>50</v>
      </c>
      <c r="F77" s="19"/>
      <c r="G77" s="19"/>
      <c r="H77" s="114"/>
      <c r="I77" s="114"/>
      <c r="J77" s="114"/>
      <c r="K77" s="114"/>
      <c r="L77" s="114"/>
      <c r="M77" s="114"/>
      <c r="N77" s="114"/>
      <c r="O77" s="114"/>
      <c r="P77" s="114"/>
    </row>
    <row r="78" spans="1:16" ht="12.75">
      <c r="A78" t="s">
        <v>47</v>
      </c>
      <c r="B78" s="108">
        <v>20</v>
      </c>
      <c r="C78" s="107">
        <v>20</v>
      </c>
      <c r="D78" s="20">
        <f>D14*C78</f>
        <v>0</v>
      </c>
      <c r="E78" s="108">
        <v>20</v>
      </c>
      <c r="F78" s="19"/>
      <c r="G78" s="19"/>
      <c r="H78" s="114"/>
      <c r="I78" s="114"/>
      <c r="J78" s="114"/>
      <c r="K78" s="114"/>
      <c r="L78" s="114"/>
      <c r="M78" s="114"/>
      <c r="N78" s="114"/>
      <c r="O78" s="114"/>
      <c r="P78" s="114"/>
    </row>
    <row r="79" spans="1:16" ht="12.75">
      <c r="A79" s="1" t="s">
        <v>48</v>
      </c>
      <c r="B79" s="108">
        <v>30</v>
      </c>
      <c r="C79" s="107">
        <v>30</v>
      </c>
      <c r="D79" s="19"/>
      <c r="E79" s="108">
        <v>30</v>
      </c>
      <c r="F79" s="19"/>
      <c r="G79" s="19"/>
      <c r="H79" s="114"/>
      <c r="I79" s="114"/>
      <c r="J79" s="114"/>
      <c r="K79" s="114"/>
      <c r="L79" s="114"/>
      <c r="M79" s="114"/>
      <c r="N79" s="114"/>
      <c r="O79" s="114"/>
      <c r="P79" s="114"/>
    </row>
    <row r="80" spans="2:7" ht="12.75">
      <c r="B80" s="19"/>
      <c r="C80" s="20"/>
      <c r="D80" s="19"/>
      <c r="E80" s="19"/>
      <c r="F80" s="19"/>
      <c r="G80" s="19"/>
    </row>
    <row r="81" spans="2:7" ht="12.75">
      <c r="B81" s="19"/>
      <c r="C81" s="19"/>
      <c r="D81" s="19"/>
      <c r="E81" s="19"/>
      <c r="F81" s="19"/>
      <c r="G81" s="19"/>
    </row>
    <row r="82" spans="2:3" ht="12.75">
      <c r="B82" s="123" t="s">
        <v>49</v>
      </c>
      <c r="C82" s="123"/>
    </row>
    <row r="83" spans="2:5" ht="12.75">
      <c r="B83" t="s">
        <v>50</v>
      </c>
      <c r="C83" s="2" t="s">
        <v>51</v>
      </c>
      <c r="E83" s="2"/>
    </row>
    <row r="84" spans="1:3" ht="12.75">
      <c r="A84" t="s">
        <v>0</v>
      </c>
      <c r="B84" s="5">
        <v>-27</v>
      </c>
      <c r="C84" s="19">
        <f aca="true" t="shared" si="8" ref="C84:C95">(($D$5*10)+B84)*(($D$6*10)+B84)/1000000</f>
        <v>99.460729</v>
      </c>
    </row>
    <row r="85" spans="1:3" ht="12.75">
      <c r="A85" t="s">
        <v>3</v>
      </c>
      <c r="B85" s="5">
        <v>-27</v>
      </c>
      <c r="C85" s="19">
        <f t="shared" si="8"/>
        <v>99.460729</v>
      </c>
    </row>
    <row r="86" spans="1:3" ht="12.75">
      <c r="A86" t="s">
        <v>1</v>
      </c>
      <c r="B86" s="5">
        <v>-93</v>
      </c>
      <c r="C86" s="19">
        <f t="shared" si="8"/>
        <v>98.148649</v>
      </c>
    </row>
    <row r="87" spans="1:3" ht="12.75">
      <c r="A87" t="s">
        <v>2</v>
      </c>
      <c r="B87" s="5">
        <v>-25</v>
      </c>
      <c r="C87" s="19">
        <f t="shared" si="8"/>
        <v>99.500625</v>
      </c>
    </row>
    <row r="88" spans="1:3" ht="12.75">
      <c r="A88" t="s">
        <v>38</v>
      </c>
      <c r="B88" s="5">
        <v>-25</v>
      </c>
      <c r="C88" s="19">
        <f t="shared" si="8"/>
        <v>99.500625</v>
      </c>
    </row>
    <row r="89" spans="1:3" ht="12.75">
      <c r="A89" t="s">
        <v>4</v>
      </c>
      <c r="B89" s="5">
        <v>-47</v>
      </c>
      <c r="C89" s="19">
        <f t="shared" si="8"/>
        <v>99.062209</v>
      </c>
    </row>
    <row r="90" spans="1:3" ht="12.75">
      <c r="A90" t="s">
        <v>5</v>
      </c>
      <c r="B90" s="5">
        <v>-31</v>
      </c>
      <c r="C90" s="19">
        <f t="shared" si="8"/>
        <v>99.380961</v>
      </c>
    </row>
    <row r="91" spans="1:3" ht="12.75">
      <c r="A91" t="s">
        <v>6</v>
      </c>
      <c r="B91" s="5">
        <v>-7</v>
      </c>
      <c r="C91" s="19">
        <f t="shared" si="8"/>
        <v>99.860049</v>
      </c>
    </row>
    <row r="92" spans="1:3" ht="12.75">
      <c r="A92" t="s">
        <v>7</v>
      </c>
      <c r="B92" s="5">
        <v>-7</v>
      </c>
      <c r="C92" s="19">
        <f t="shared" si="8"/>
        <v>99.860049</v>
      </c>
    </row>
    <row r="93" spans="1:3" ht="12.75">
      <c r="A93" t="s">
        <v>8</v>
      </c>
      <c r="B93" s="5">
        <v>-3</v>
      </c>
      <c r="C93" s="19">
        <f t="shared" si="8"/>
        <v>99.940009</v>
      </c>
    </row>
    <row r="94" spans="1:3" ht="12.75">
      <c r="A94" t="s">
        <v>39</v>
      </c>
      <c r="B94" s="5">
        <v>-81</v>
      </c>
      <c r="C94" s="19">
        <f t="shared" si="8"/>
        <v>98.386561</v>
      </c>
    </row>
    <row r="95" spans="1:3" ht="12.75">
      <c r="A95" t="s">
        <v>18</v>
      </c>
      <c r="B95" s="5">
        <v>-81</v>
      </c>
      <c r="C95" s="19">
        <f t="shared" si="8"/>
        <v>98.386561</v>
      </c>
    </row>
    <row r="208" ht="23.25" customHeight="1"/>
  </sheetData>
  <sheetProtection/>
  <mergeCells count="25">
    <mergeCell ref="A12:C12"/>
    <mergeCell ref="D12:E12"/>
    <mergeCell ref="A5:C5"/>
    <mergeCell ref="D5:E5"/>
    <mergeCell ref="A6:C6"/>
    <mergeCell ref="D6:E6"/>
    <mergeCell ref="A7:C7"/>
    <mergeCell ref="D7:E7"/>
    <mergeCell ref="D9:E9"/>
    <mergeCell ref="A10:C10"/>
    <mergeCell ref="D10:E10"/>
    <mergeCell ref="A11:C11"/>
    <mergeCell ref="B82:C82"/>
    <mergeCell ref="A19:I19"/>
    <mergeCell ref="C21:I21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</mergeCells>
  <printOptions/>
  <pageMargins left="0.75" right="0.37" top="0.75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2.28125" style="51" customWidth="1"/>
    <col min="2" max="2" width="8.421875" style="51" customWidth="1"/>
    <col min="3" max="3" width="9.421875" style="52" customWidth="1"/>
    <col min="4" max="4" width="9.421875" style="51" customWidth="1"/>
    <col min="5" max="5" width="8.28125" style="51" customWidth="1"/>
    <col min="6" max="6" width="8.00390625" style="51" customWidth="1"/>
    <col min="7" max="8" width="9.00390625" style="51" customWidth="1"/>
    <col min="9" max="11" width="8.140625" style="51" customWidth="1"/>
    <col min="12" max="12" width="8.00390625" style="51" customWidth="1"/>
    <col min="13" max="17" width="7.28125" style="51" customWidth="1"/>
    <col min="18" max="16384" width="9.00390625" style="51" customWidth="1"/>
  </cols>
  <sheetData>
    <row r="1" spans="1:9" ht="23.25">
      <c r="A1" s="133" t="s">
        <v>53</v>
      </c>
      <c r="B1" s="133"/>
      <c r="C1" s="133"/>
      <c r="D1" s="133"/>
      <c r="E1" s="133"/>
      <c r="F1" s="133"/>
      <c r="G1" s="133"/>
      <c r="H1" s="98"/>
      <c r="I1" s="97"/>
    </row>
    <row r="2" spans="2:9" ht="24.75" customHeight="1" thickBot="1">
      <c r="B2" s="97"/>
      <c r="C2" s="97"/>
      <c r="D2" s="97"/>
      <c r="E2" s="97"/>
      <c r="F2" s="97"/>
      <c r="G2" s="97"/>
      <c r="H2" s="97"/>
      <c r="I2" s="97"/>
    </row>
    <row r="3" spans="1:18" ht="15.75" customHeight="1" thickBot="1">
      <c r="A3" s="134" t="s">
        <v>54</v>
      </c>
      <c r="B3" s="135"/>
      <c r="C3" s="136"/>
      <c r="D3" s="137"/>
      <c r="E3" s="138"/>
      <c r="F3" s="138"/>
      <c r="G3" s="138"/>
      <c r="H3" s="139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23.25" customHeight="1">
      <c r="A4" s="134" t="s">
        <v>55</v>
      </c>
      <c r="B4" s="135"/>
      <c r="C4" s="136"/>
      <c r="D4" s="140"/>
      <c r="E4" s="141"/>
      <c r="F4" s="141"/>
      <c r="G4" s="141"/>
      <c r="H4" s="142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23.25" customHeight="1">
      <c r="A5" s="143" t="s">
        <v>56</v>
      </c>
      <c r="B5" s="144"/>
      <c r="C5" s="145"/>
      <c r="D5" s="146"/>
      <c r="E5" s="147"/>
      <c r="F5" s="147"/>
      <c r="G5" s="147"/>
      <c r="H5" s="148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23.25" customHeight="1">
      <c r="A6" s="143" t="s">
        <v>57</v>
      </c>
      <c r="B6" s="144"/>
      <c r="C6" s="145"/>
      <c r="D6" s="146"/>
      <c r="E6" s="147"/>
      <c r="F6" s="147"/>
      <c r="G6" s="147"/>
      <c r="H6" s="148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23.25" customHeight="1" thickBot="1">
      <c r="A7" s="152" t="s">
        <v>58</v>
      </c>
      <c r="B7" s="152"/>
      <c r="C7" s="152"/>
      <c r="D7" s="153"/>
      <c r="E7" s="154"/>
      <c r="F7" s="154"/>
      <c r="G7" s="154"/>
      <c r="H7" s="155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23.25" customHeight="1">
      <c r="A8" s="94" t="s">
        <v>59</v>
      </c>
      <c r="C8" s="51"/>
      <c r="D8" s="52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16.5" customHeight="1">
      <c r="A9" s="96" t="s">
        <v>60</v>
      </c>
      <c r="C9" s="156" t="s">
        <v>97</v>
      </c>
      <c r="D9" s="157"/>
      <c r="E9" s="157"/>
      <c r="G9" s="66"/>
      <c r="H9" s="95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16.5" customHeight="1">
      <c r="A10" s="94" t="s">
        <v>61</v>
      </c>
      <c r="C10" s="132">
        <v>577609201</v>
      </c>
      <c r="D10" s="132"/>
      <c r="E10" s="132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6.5" customHeight="1" thickBot="1">
      <c r="A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16.5" customHeight="1">
      <c r="A12" s="93"/>
      <c r="B12" s="92" t="s">
        <v>62</v>
      </c>
      <c r="C12" s="149" t="s">
        <v>63</v>
      </c>
      <c r="D12" s="149"/>
      <c r="E12" s="92" t="s">
        <v>64</v>
      </c>
      <c r="F12" s="150" t="s">
        <v>65</v>
      </c>
      <c r="G12" s="150"/>
      <c r="H12" s="150"/>
      <c r="I12" s="150" t="s">
        <v>66</v>
      </c>
      <c r="J12" s="150"/>
      <c r="K12" s="150"/>
      <c r="L12" s="92" t="s">
        <v>67</v>
      </c>
      <c r="M12" s="150" t="s">
        <v>68</v>
      </c>
      <c r="N12" s="150"/>
      <c r="O12" s="150"/>
      <c r="P12" s="150"/>
      <c r="Q12" s="150"/>
      <c r="R12" s="66"/>
    </row>
    <row r="13" spans="1:18" ht="27.75" customHeight="1" thickBot="1">
      <c r="A13" s="91"/>
      <c r="B13" s="88" t="s">
        <v>31</v>
      </c>
      <c r="C13" s="90" t="s">
        <v>69</v>
      </c>
      <c r="D13" s="89" t="s">
        <v>70</v>
      </c>
      <c r="E13" s="88" t="s">
        <v>71</v>
      </c>
      <c r="F13" s="87" t="s">
        <v>72</v>
      </c>
      <c r="G13" s="86" t="s">
        <v>73</v>
      </c>
      <c r="H13" s="85" t="s">
        <v>74</v>
      </c>
      <c r="I13" s="87" t="s">
        <v>75</v>
      </c>
      <c r="J13" s="86" t="s">
        <v>76</v>
      </c>
      <c r="K13" s="85" t="s">
        <v>77</v>
      </c>
      <c r="L13" s="88" t="s">
        <v>12</v>
      </c>
      <c r="M13" s="87" t="s">
        <v>78</v>
      </c>
      <c r="N13" s="86" t="s">
        <v>79</v>
      </c>
      <c r="O13" s="86" t="s">
        <v>75</v>
      </c>
      <c r="P13" s="86" t="s">
        <v>76</v>
      </c>
      <c r="Q13" s="85" t="s">
        <v>77</v>
      </c>
      <c r="R13" s="66"/>
    </row>
    <row r="14" spans="1:18" s="58" customFormat="1" ht="27.75" customHeight="1">
      <c r="A14" s="84">
        <v>1</v>
      </c>
      <c r="B14" s="82"/>
      <c r="C14" s="83"/>
      <c r="D14" s="79"/>
      <c r="E14" s="82"/>
      <c r="F14" s="81"/>
      <c r="G14" s="80"/>
      <c r="H14" s="79"/>
      <c r="I14" s="81"/>
      <c r="J14" s="80"/>
      <c r="K14" s="79"/>
      <c r="L14" s="82"/>
      <c r="M14" s="81"/>
      <c r="N14" s="80"/>
      <c r="O14" s="80"/>
      <c r="P14" s="80"/>
      <c r="Q14" s="79"/>
      <c r="R14" s="66"/>
    </row>
    <row r="15" spans="1:18" s="58" customFormat="1" ht="27.75" customHeight="1">
      <c r="A15" s="78">
        <v>2</v>
      </c>
      <c r="B15" s="76"/>
      <c r="C15" s="77"/>
      <c r="D15" s="73"/>
      <c r="E15" s="76"/>
      <c r="F15" s="75"/>
      <c r="G15" s="74"/>
      <c r="H15" s="73"/>
      <c r="I15" s="75"/>
      <c r="J15" s="74"/>
      <c r="K15" s="73"/>
      <c r="L15" s="76"/>
      <c r="M15" s="75"/>
      <c r="N15" s="74"/>
      <c r="O15" s="74"/>
      <c r="P15" s="74"/>
      <c r="Q15" s="73"/>
      <c r="R15" s="66"/>
    </row>
    <row r="16" spans="1:18" s="58" customFormat="1" ht="27.75" customHeight="1">
      <c r="A16" s="78">
        <v>3</v>
      </c>
      <c r="B16" s="76"/>
      <c r="C16" s="77"/>
      <c r="D16" s="73"/>
      <c r="E16" s="76"/>
      <c r="F16" s="75"/>
      <c r="G16" s="74"/>
      <c r="H16" s="73"/>
      <c r="I16" s="75"/>
      <c r="J16" s="74"/>
      <c r="K16" s="73"/>
      <c r="L16" s="76"/>
      <c r="M16" s="75"/>
      <c r="N16" s="74"/>
      <c r="O16" s="74"/>
      <c r="P16" s="74"/>
      <c r="Q16" s="73"/>
      <c r="R16" s="66"/>
    </row>
    <row r="17" spans="1:18" s="58" customFormat="1" ht="27.75" customHeight="1">
      <c r="A17" s="78">
        <v>4</v>
      </c>
      <c r="B17" s="76"/>
      <c r="C17" s="77"/>
      <c r="D17" s="73"/>
      <c r="E17" s="76"/>
      <c r="F17" s="75"/>
      <c r="G17" s="74"/>
      <c r="H17" s="73"/>
      <c r="I17" s="75"/>
      <c r="J17" s="74"/>
      <c r="K17" s="73"/>
      <c r="L17" s="76"/>
      <c r="M17" s="75"/>
      <c r="N17" s="74"/>
      <c r="O17" s="74"/>
      <c r="P17" s="74"/>
      <c r="Q17" s="73"/>
      <c r="R17" s="66"/>
    </row>
    <row r="18" spans="1:18" s="58" customFormat="1" ht="27.75" customHeight="1" thickBot="1">
      <c r="A18" s="72">
        <v>5</v>
      </c>
      <c r="B18" s="70"/>
      <c r="C18" s="71"/>
      <c r="D18" s="67"/>
      <c r="E18" s="70"/>
      <c r="F18" s="69"/>
      <c r="G18" s="68"/>
      <c r="H18" s="67"/>
      <c r="I18" s="69"/>
      <c r="J18" s="68"/>
      <c r="K18" s="67"/>
      <c r="L18" s="70"/>
      <c r="M18" s="69"/>
      <c r="N18" s="68"/>
      <c r="O18" s="68"/>
      <c r="P18" s="68"/>
      <c r="Q18" s="67"/>
      <c r="R18" s="66"/>
    </row>
    <row r="19" spans="1:13" s="58" customFormat="1" ht="16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4" s="58" customFormat="1" ht="12.75" customHeight="1">
      <c r="A20" s="61"/>
      <c r="B20" s="63"/>
      <c r="C20" s="63"/>
      <c r="D20" s="63"/>
      <c r="E20" s="63"/>
      <c r="F20" s="63"/>
      <c r="G20" s="62" t="s">
        <v>80</v>
      </c>
      <c r="H20" s="62" t="s">
        <v>81</v>
      </c>
      <c r="I20" s="63"/>
      <c r="J20" s="63"/>
      <c r="K20" s="63"/>
      <c r="L20" s="63" t="s">
        <v>82</v>
      </c>
      <c r="M20" s="63"/>
      <c r="N20" s="66"/>
    </row>
    <row r="21" spans="1:14" ht="12.75">
      <c r="A21" s="64"/>
      <c r="B21" s="64"/>
      <c r="C21" s="65"/>
      <c r="D21" s="64"/>
      <c r="E21" s="64"/>
      <c r="F21" s="63"/>
      <c r="G21" s="62" t="s">
        <v>83</v>
      </c>
      <c r="H21" s="62" t="s">
        <v>84</v>
      </c>
      <c r="I21" s="64"/>
      <c r="J21" s="64"/>
      <c r="K21" s="64"/>
      <c r="L21" s="63" t="s">
        <v>85</v>
      </c>
      <c r="M21" s="64"/>
      <c r="N21" s="52"/>
    </row>
    <row r="22" spans="1:15" ht="12.75" customHeight="1">
      <c r="A22" s="61"/>
      <c r="B22" s="64"/>
      <c r="C22" s="65"/>
      <c r="D22" s="64"/>
      <c r="E22" s="64"/>
      <c r="F22" s="61"/>
      <c r="G22" s="62" t="s">
        <v>86</v>
      </c>
      <c r="H22" s="63"/>
      <c r="I22" s="64"/>
      <c r="J22" s="64"/>
      <c r="K22" s="64"/>
      <c r="L22" s="63" t="s">
        <v>87</v>
      </c>
      <c r="M22" s="64"/>
      <c r="N22" s="60"/>
      <c r="O22" s="60"/>
    </row>
    <row r="23" spans="1:16" ht="12.75" customHeight="1">
      <c r="A23" s="61"/>
      <c r="B23" s="64"/>
      <c r="C23" s="65"/>
      <c r="D23" s="64"/>
      <c r="E23" s="64"/>
      <c r="F23" s="64"/>
      <c r="G23" s="64"/>
      <c r="H23" s="64"/>
      <c r="I23" s="64"/>
      <c r="J23" s="64"/>
      <c r="K23" s="64"/>
      <c r="L23" s="63" t="s">
        <v>88</v>
      </c>
      <c r="M23" s="64"/>
      <c r="N23" s="60"/>
      <c r="O23" s="60"/>
      <c r="P23" s="59"/>
    </row>
    <row r="24" spans="1:14" ht="12.75">
      <c r="A24" s="61" t="s">
        <v>89</v>
      </c>
      <c r="B24" s="64"/>
      <c r="C24" s="65"/>
      <c r="D24" s="64"/>
      <c r="E24" s="61" t="s">
        <v>90</v>
      </c>
      <c r="F24" s="64"/>
      <c r="G24" s="64"/>
      <c r="H24" s="64"/>
      <c r="I24" s="64"/>
      <c r="J24" s="64"/>
      <c r="K24" s="64"/>
      <c r="L24" s="63" t="s">
        <v>91</v>
      </c>
      <c r="M24" s="61"/>
      <c r="N24" s="54"/>
    </row>
    <row r="25" spans="1:14" ht="12.75">
      <c r="A25" s="64"/>
      <c r="B25" s="64"/>
      <c r="C25" s="65"/>
      <c r="D25" s="64"/>
      <c r="E25" s="61" t="s">
        <v>92</v>
      </c>
      <c r="F25" s="64"/>
      <c r="G25" s="64"/>
      <c r="H25" s="64"/>
      <c r="I25" s="64"/>
      <c r="J25" s="64"/>
      <c r="K25" s="64"/>
      <c r="L25" s="63" t="s">
        <v>93</v>
      </c>
      <c r="M25" s="61"/>
      <c r="N25" s="52"/>
    </row>
    <row r="26" spans="1:15" ht="12.75" customHeight="1">
      <c r="A26" s="151" t="s">
        <v>94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63" t="s">
        <v>95</v>
      </c>
      <c r="M26" s="61"/>
      <c r="N26" s="60"/>
      <c r="O26" s="60"/>
    </row>
    <row r="27" spans="12:16" s="58" customFormat="1" ht="16.5" customHeight="1">
      <c r="L27" s="62"/>
      <c r="M27" s="61"/>
      <c r="N27" s="60"/>
      <c r="O27" s="60"/>
      <c r="P27" s="59"/>
    </row>
    <row r="28" spans="1:13" ht="27.75" customHeight="1">
      <c r="A28" s="54"/>
      <c r="B28" s="55"/>
      <c r="C28" s="57"/>
      <c r="D28" s="57"/>
      <c r="E28" s="57"/>
      <c r="F28" s="56"/>
      <c r="G28" s="56"/>
      <c r="H28" s="56"/>
      <c r="I28" s="55"/>
      <c r="J28" s="55"/>
      <c r="K28" s="55"/>
      <c r="L28" s="55"/>
      <c r="M28" s="55"/>
    </row>
    <row r="29" spans="1:5" ht="27.75" customHeight="1">
      <c r="A29" s="54"/>
      <c r="C29" s="53"/>
      <c r="D29" s="53"/>
      <c r="E29" s="53"/>
    </row>
    <row r="30" spans="3:5" ht="27.75" customHeight="1">
      <c r="C30" s="53"/>
      <c r="D30" s="53"/>
      <c r="E30" s="53"/>
    </row>
    <row r="31" spans="3:5" ht="27.75" customHeight="1">
      <c r="C31" s="53"/>
      <c r="D31" s="53"/>
      <c r="E31" s="53"/>
    </row>
    <row r="35" ht="12.75" customHeight="1">
      <c r="C35" s="51"/>
    </row>
  </sheetData>
  <sheetProtection/>
  <mergeCells count="18">
    <mergeCell ref="A26:K26"/>
    <mergeCell ref="A6:C6"/>
    <mergeCell ref="D6:H6"/>
    <mergeCell ref="A7:C7"/>
    <mergeCell ref="D7:H7"/>
    <mergeCell ref="C9:E9"/>
    <mergeCell ref="C12:D12"/>
    <mergeCell ref="F12:H12"/>
    <mergeCell ref="I12:K12"/>
    <mergeCell ref="M12:Q12"/>
    <mergeCell ref="C10:E10"/>
    <mergeCell ref="A1:G1"/>
    <mergeCell ref="A3:C3"/>
    <mergeCell ref="D3:H3"/>
    <mergeCell ref="A4:C4"/>
    <mergeCell ref="D4:H4"/>
    <mergeCell ref="A5:C5"/>
    <mergeCell ref="D5:H5"/>
  </mergeCells>
  <hyperlinks>
    <hyperlink ref="C9" r:id="rId1" display="objednavky@idealtrade.cz"/>
  </hyperlinks>
  <printOptions/>
  <pageMargins left="0.75" right="0.28" top="0.67" bottom="0.31" header="0.4921259845" footer="0.25"/>
  <pageSetup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GAFF INTERIER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Palica</dc:creator>
  <cp:keywords/>
  <dc:description/>
  <cp:lastModifiedBy>Aleš Ingr</cp:lastModifiedBy>
  <cp:lastPrinted>2009-12-06T20:45:56Z</cp:lastPrinted>
  <dcterms:created xsi:type="dcterms:W3CDTF">2009-11-17T22:02:52Z</dcterms:created>
  <dcterms:modified xsi:type="dcterms:W3CDTF">2010-08-06T10:48:21Z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